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E:\Juju_Docs\UGJ\KITAM\"/>
    </mc:Choice>
  </mc:AlternateContent>
  <xr:revisionPtr revIDLastSave="0" documentId="13_ncr:1_{4967FAE8-DA7F-4E77-ABAE-058337D15F36}" xr6:coauthVersionLast="47" xr6:coauthVersionMax="47" xr10:uidLastSave="{00000000-0000-0000-0000-000000000000}"/>
  <bookViews>
    <workbookView xWindow="-108" yWindow="-108" windowWidth="23256" windowHeight="12456" activeTab="6" xr2:uid="{00000000-000D-0000-FFFF-FFFF00000000}"/>
  </bookViews>
  <sheets>
    <sheet name="sugeno" sheetId="1" r:id="rId1"/>
    <sheet name="Tsukamoto" sheetId="2" r:id="rId2"/>
    <sheet name="Rules" sheetId="3" r:id="rId3"/>
    <sheet name="Kalibrasi" sheetId="4" r:id="rId4"/>
    <sheet name="Results" sheetId="5" r:id="rId5"/>
    <sheet name="Variable Fuzzy" sheetId="6" r:id="rId6"/>
    <sheet name="analysis" sheetId="7" r:id="rId7"/>
  </sheets>
  <externalReferences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7" i="7" l="1"/>
  <c r="AN5" i="7"/>
  <c r="AN6" i="7"/>
  <c r="AN4" i="7"/>
  <c r="AN8" i="7"/>
  <c r="AN9" i="7"/>
  <c r="AN3" i="7"/>
  <c r="X10" i="7"/>
  <c r="Y5" i="7"/>
  <c r="Y6" i="7"/>
  <c r="Y7" i="7"/>
  <c r="Y8" i="7"/>
  <c r="Y9" i="7"/>
  <c r="Y10" i="7"/>
  <c r="Y4" i="7"/>
  <c r="X5" i="7"/>
  <c r="X6" i="7"/>
  <c r="X7" i="7"/>
  <c r="X8" i="7"/>
  <c r="X9" i="7"/>
  <c r="X4" i="7"/>
  <c r="W4" i="7"/>
  <c r="W5" i="7"/>
  <c r="W6" i="7"/>
  <c r="W7" i="7"/>
  <c r="W8" i="7"/>
  <c r="W9" i="7"/>
  <c r="W10" i="7"/>
  <c r="W11" i="7"/>
  <c r="W3" i="7"/>
  <c r="J26" i="7"/>
  <c r="K26" i="7"/>
  <c r="L26" i="7"/>
  <c r="M26" i="7"/>
  <c r="N26" i="7"/>
  <c r="O26" i="7"/>
  <c r="P26" i="7"/>
  <c r="Q26" i="7"/>
  <c r="I26" i="7"/>
  <c r="N9" i="7"/>
  <c r="N8" i="7"/>
  <c r="N7" i="7"/>
  <c r="N6" i="7"/>
  <c r="N5" i="7"/>
  <c r="N4" i="7"/>
  <c r="N3" i="7"/>
  <c r="N2" i="7"/>
  <c r="M3" i="7"/>
  <c r="M4" i="7"/>
  <c r="M5" i="7"/>
  <c r="M6" i="7"/>
  <c r="M7" i="7"/>
  <c r="M8" i="7"/>
  <c r="M9" i="7"/>
  <c r="M10" i="7"/>
  <c r="M2" i="7"/>
  <c r="F3" i="7"/>
  <c r="F4" i="7"/>
  <c r="F5" i="7"/>
  <c r="F6" i="7"/>
  <c r="F7" i="7"/>
  <c r="F8" i="7"/>
  <c r="F9" i="7"/>
  <c r="F10" i="7"/>
  <c r="F2" i="7"/>
  <c r="E3" i="7"/>
  <c r="E4" i="7"/>
  <c r="E5" i="7"/>
  <c r="E6" i="7"/>
  <c r="E7" i="7"/>
  <c r="E8" i="7"/>
  <c r="E9" i="7"/>
  <c r="E10" i="7"/>
  <c r="E2" i="7"/>
  <c r="AF34" i="5"/>
  <c r="AF33" i="5"/>
  <c r="AF32" i="5"/>
  <c r="AF35" i="5" s="1"/>
  <c r="AF31" i="5"/>
  <c r="AF30" i="5"/>
  <c r="AF29" i="5"/>
  <c r="AF28" i="5"/>
  <c r="AF27" i="5"/>
  <c r="AF26" i="5"/>
  <c r="AF25" i="5"/>
  <c r="AF24" i="5"/>
  <c r="AF23" i="5"/>
  <c r="AF18" i="5"/>
  <c r="AF7" i="5"/>
  <c r="AF8" i="5"/>
  <c r="AF9" i="5"/>
  <c r="AF10" i="5"/>
  <c r="AF11" i="5"/>
  <c r="AF12" i="5"/>
  <c r="AF13" i="5"/>
  <c r="AF14" i="5"/>
  <c r="AF15" i="5"/>
  <c r="AF16" i="5"/>
  <c r="AF17" i="5"/>
  <c r="AF6" i="5"/>
  <c r="F16" i="5"/>
  <c r="F7" i="5"/>
  <c r="F8" i="5"/>
  <c r="F9" i="5"/>
  <c r="F10" i="5"/>
  <c r="F11" i="5"/>
  <c r="F12" i="5"/>
  <c r="F13" i="5"/>
  <c r="F14" i="5"/>
  <c r="F15" i="5"/>
  <c r="F6" i="5"/>
  <c r="AE35" i="5"/>
  <c r="AE24" i="5"/>
  <c r="AE23" i="5"/>
  <c r="AE25" i="5"/>
  <c r="AE26" i="5"/>
  <c r="AE27" i="5"/>
  <c r="AE28" i="5"/>
  <c r="AE29" i="5"/>
  <c r="AE30" i="5"/>
  <c r="AE31" i="5"/>
  <c r="AE32" i="5"/>
  <c r="AE33" i="5"/>
  <c r="AE34" i="5"/>
  <c r="AD34" i="5"/>
  <c r="AD33" i="5"/>
  <c r="AD32" i="5"/>
  <c r="AD31" i="5"/>
  <c r="AD30" i="5"/>
  <c r="AD29" i="5"/>
  <c r="AD28" i="5"/>
  <c r="AD27" i="5"/>
  <c r="AD26" i="5"/>
  <c r="AD25" i="5"/>
  <c r="AD24" i="5"/>
  <c r="AD23" i="5"/>
  <c r="AE14" i="5"/>
  <c r="AE6" i="5"/>
  <c r="AD6" i="5"/>
  <c r="AD7" i="5"/>
  <c r="AE7" i="5" s="1"/>
  <c r="AD8" i="5"/>
  <c r="AE8" i="5" s="1"/>
  <c r="AD9" i="5"/>
  <c r="AE9" i="5" s="1"/>
  <c r="AD10" i="5"/>
  <c r="AE10" i="5" s="1"/>
  <c r="AD17" i="5"/>
  <c r="AE17" i="5" s="1"/>
  <c r="AD16" i="5"/>
  <c r="AE16" i="5" s="1"/>
  <c r="AD15" i="5"/>
  <c r="AE15" i="5" s="1"/>
  <c r="AD13" i="5"/>
  <c r="AE13" i="5" s="1"/>
  <c r="AD12" i="5"/>
  <c r="AE12" i="5" s="1"/>
  <c r="AD11" i="5"/>
  <c r="AE11" i="5" s="1"/>
  <c r="U31" i="5"/>
  <c r="U30" i="5"/>
  <c r="U29" i="5"/>
  <c r="U28" i="5"/>
  <c r="U27" i="5"/>
  <c r="U26" i="5"/>
  <c r="U25" i="5"/>
  <c r="U24" i="5"/>
  <c r="U23" i="5"/>
  <c r="U14" i="5"/>
  <c r="U13" i="5"/>
  <c r="U12" i="5"/>
  <c r="U11" i="5"/>
  <c r="U10" i="5"/>
  <c r="U9" i="5"/>
  <c r="U8" i="5"/>
  <c r="U7" i="5"/>
  <c r="U6" i="5"/>
  <c r="E32" i="5"/>
  <c r="E15" i="5"/>
  <c r="E31" i="5"/>
  <c r="E14" i="5"/>
  <c r="E30" i="5"/>
  <c r="E13" i="5"/>
  <c r="E29" i="5"/>
  <c r="E12" i="5"/>
  <c r="E28" i="5"/>
  <c r="E11" i="5"/>
  <c r="E27" i="5"/>
  <c r="E10" i="5"/>
  <c r="E26" i="5"/>
  <c r="E9" i="5"/>
  <c r="E25" i="5"/>
  <c r="E8" i="5"/>
  <c r="E24" i="5"/>
  <c r="E7" i="5"/>
  <c r="E23" i="5"/>
  <c r="E6" i="5"/>
  <c r="F2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9" i="4"/>
  <c r="L4" i="2"/>
  <c r="N4" i="2" s="1"/>
  <c r="L5" i="2"/>
  <c r="N5" i="2"/>
  <c r="L6" i="2"/>
  <c r="N6" i="2"/>
  <c r="L7" i="2"/>
  <c r="N7" i="2"/>
  <c r="L8" i="2"/>
  <c r="N8" i="2"/>
  <c r="L9" i="2"/>
  <c r="N9" i="2"/>
  <c r="L10" i="2"/>
  <c r="N10" i="2" s="1"/>
  <c r="L11" i="2"/>
  <c r="N11" i="2"/>
  <c r="L12" i="2"/>
  <c r="N12" i="2" s="1"/>
  <c r="L13" i="2"/>
  <c r="N13" i="2" s="1"/>
  <c r="L14" i="2"/>
  <c r="N14" i="2"/>
  <c r="N15" i="2"/>
  <c r="L16" i="2"/>
  <c r="N16" i="2"/>
  <c r="L17" i="2"/>
  <c r="N17" i="2"/>
  <c r="L18" i="2"/>
  <c r="N18" i="2"/>
  <c r="J22" i="2"/>
  <c r="J23" i="2"/>
  <c r="J24" i="2"/>
  <c r="J25" i="2"/>
  <c r="J26" i="2"/>
  <c r="J27" i="2"/>
  <c r="J28" i="2"/>
  <c r="J29" i="2"/>
  <c r="J30" i="2"/>
  <c r="L19" i="1"/>
  <c r="L18" i="1"/>
  <c r="N18" i="1" s="1"/>
  <c r="L17" i="1"/>
  <c r="L16" i="1"/>
  <c r="L15" i="1"/>
  <c r="N15" i="1" s="1"/>
  <c r="L14" i="1"/>
  <c r="N14" i="1" s="1"/>
  <c r="L13" i="1"/>
  <c r="N13" i="1" s="1"/>
  <c r="L12" i="1"/>
  <c r="N12" i="1" s="1"/>
  <c r="L11" i="1"/>
  <c r="N11" i="1" s="1"/>
  <c r="L10" i="1"/>
  <c r="N10" i="1" s="1"/>
  <c r="L9" i="1"/>
  <c r="N9" i="1" s="1"/>
  <c r="L8" i="1"/>
  <c r="N8" i="1" s="1"/>
  <c r="L5" i="1"/>
  <c r="N5" i="1" s="1"/>
  <c r="L6" i="1"/>
  <c r="N6" i="1" s="1"/>
  <c r="L7" i="1"/>
  <c r="N7" i="1" s="1"/>
  <c r="N17" i="1"/>
  <c r="N19" i="1"/>
  <c r="J22" i="1"/>
  <c r="J23" i="1"/>
  <c r="J24" i="1"/>
  <c r="J25" i="1"/>
  <c r="J26" i="1"/>
  <c r="J27" i="1"/>
  <c r="J28" i="1"/>
  <c r="J29" i="1"/>
  <c r="J30" i="1"/>
  <c r="N16" i="1"/>
  <c r="G2" i="7" l="1"/>
  <c r="W12" i="7"/>
  <c r="AE18" i="5"/>
  <c r="E33" i="5"/>
  <c r="E16" i="5"/>
  <c r="G29" i="4"/>
</calcChain>
</file>

<file path=xl/sharedStrings.xml><?xml version="1.0" encoding="utf-8"?>
<sst xmlns="http://schemas.openxmlformats.org/spreadsheetml/2006/main" count="419" uniqueCount="129">
  <si>
    <t>Column 1</t>
  </si>
  <si>
    <t>Column 2</t>
  </si>
  <si>
    <t>Column 3</t>
  </si>
  <si>
    <t>Column 4</t>
  </si>
  <si>
    <t>Column 5</t>
  </si>
  <si>
    <t>TANGGAL</t>
  </si>
  <si>
    <t>WAKTU</t>
  </si>
  <si>
    <t>SUHU</t>
  </si>
  <si>
    <t>SETPOINT</t>
  </si>
  <si>
    <t>ERROR</t>
  </si>
  <si>
    <t>waktu</t>
  </si>
  <si>
    <t>trial1</t>
  </si>
  <si>
    <t>trial2</t>
  </si>
  <si>
    <t>trial3</t>
  </si>
  <si>
    <t>trial4</t>
  </si>
  <si>
    <t>averange</t>
  </si>
  <si>
    <t>setpoint</t>
  </si>
  <si>
    <t>error</t>
  </si>
  <si>
    <t>suhu awal</t>
  </si>
  <si>
    <t>3.15 - 4.00</t>
  </si>
  <si>
    <t>4.15 - 5.00</t>
  </si>
  <si>
    <t>5.15 - 6.00</t>
  </si>
  <si>
    <t>6.15 -  7.00</t>
  </si>
  <si>
    <t>7.15 - 8.00</t>
  </si>
  <si>
    <t>8.15 - 9.00</t>
  </si>
  <si>
    <t>9.15 - 10.00</t>
  </si>
  <si>
    <t>10.15 - 11.00</t>
  </si>
  <si>
    <t>11.15 - 12.00</t>
  </si>
  <si>
    <t>12.15 - 13.00</t>
  </si>
  <si>
    <t>13.15 - 14.00</t>
  </si>
  <si>
    <t>14.15 - 15.00</t>
  </si>
  <si>
    <t>15.15 - 16.00</t>
  </si>
  <si>
    <t>16.15 - 17.00</t>
  </si>
  <si>
    <t>17.15 - 18.00</t>
  </si>
  <si>
    <t>Rules Tsukamoto</t>
  </si>
  <si>
    <t>Rule</t>
  </si>
  <si>
    <t>Suhu</t>
  </si>
  <si>
    <t>Output PWM Lampu</t>
  </si>
  <si>
    <t>Rendah (0-36)</t>
  </si>
  <si>
    <t>Terang  (50 – 100)</t>
  </si>
  <si>
    <t>Sedang (36-38)</t>
  </si>
  <si>
    <t>Sedang (50)</t>
  </si>
  <si>
    <t>Panas (38-40)</t>
  </si>
  <si>
    <t>Redup (0 – 50)</t>
  </si>
  <si>
    <t>Rules Sugeno</t>
  </si>
  <si>
    <t>No</t>
  </si>
  <si>
    <t>Kriteria</t>
  </si>
  <si>
    <t>Output PWM</t>
  </si>
  <si>
    <t>Rules</t>
  </si>
  <si>
    <t>Rendah</t>
  </si>
  <si>
    <t>Sedang</t>
  </si>
  <si>
    <t>Panas</t>
  </si>
  <si>
    <t>Terang</t>
  </si>
  <si>
    <t>Memenuhi rules 1</t>
  </si>
  <si>
    <t>Range nya lebih Variatif, 30 – 40</t>
  </si>
  <si>
    <t>Min Ada 10 data</t>
  </si>
  <si>
    <t>Dibawah, hitung rata2 nya</t>
  </si>
  <si>
    <t>times</t>
  </si>
  <si>
    <t>inkubator</t>
  </si>
  <si>
    <t>digital termometer</t>
  </si>
  <si>
    <t>temp</t>
  </si>
  <si>
    <t>hum</t>
  </si>
  <si>
    <t>Memenuhi rules 2</t>
  </si>
  <si>
    <t>Memenuhi rules 3</t>
  </si>
  <si>
    <t>Redup</t>
  </si>
  <si>
    <t>RATA - RATA</t>
  </si>
  <si>
    <t xml:space="preserve">No. </t>
  </si>
  <si>
    <t>Suhu pada Inkubator (Celcius)</t>
  </si>
  <si>
    <t>error (%)</t>
  </si>
  <si>
    <t>Rata-rata</t>
  </si>
  <si>
    <t>Kelembaban pada Inkubator (%)</t>
  </si>
  <si>
    <t>Kelembaban  pada termometer digital (%)</t>
  </si>
  <si>
    <t>Suhu pada termometer digital (Celcius)</t>
  </si>
  <si>
    <t>Pengujian Kalibrasi suhu</t>
  </si>
  <si>
    <t>Pengujian Kalibrasi Kelembaban</t>
  </si>
  <si>
    <t>Pengujian Rules Fuzzy logic Tsukamoto</t>
  </si>
  <si>
    <t>Keterangan</t>
  </si>
  <si>
    <t>Fuzzy logic Tsukamoto</t>
  </si>
  <si>
    <t>Waktu</t>
  </si>
  <si>
    <t>Suhu Awal (Celcius)</t>
  </si>
  <si>
    <t>Suhu Set Point (Celcius)</t>
  </si>
  <si>
    <t>Waktu yang dibutuhkan menuju set point
(Jam : Menit : Detik)</t>
  </si>
  <si>
    <t>Waktu Pengambilan suhu awal
(Jam : Menit : Detik)</t>
  </si>
  <si>
    <t>Fuzzy logic Sugeno</t>
  </si>
  <si>
    <t>Pengujian Waktu yang dibutuhkan dari suhu awal untuk mencapai suhu setpoint 38⁰C</t>
  </si>
  <si>
    <r>
      <t>Pengujian kestabilan suhu pada set point 38</t>
    </r>
    <r>
      <rPr>
        <sz val="10"/>
        <color rgb="FF000000"/>
        <rFont val="Aharoni"/>
        <charset val="177"/>
      </rPr>
      <t>⁰C</t>
    </r>
    <r>
      <rPr>
        <sz val="10"/>
        <color rgb="FF000000"/>
        <rFont val="Arial"/>
        <family val="2"/>
        <scheme val="minor"/>
      </rPr>
      <t xml:space="preserve"> </t>
    </r>
  </si>
  <si>
    <t>I</t>
  </si>
  <si>
    <t>II</t>
  </si>
  <si>
    <t>III</t>
  </si>
  <si>
    <t>IV</t>
  </si>
  <si>
    <t>Error 
(%)</t>
  </si>
  <si>
    <t>Sedang (38)</t>
  </si>
  <si>
    <t>Panas (40)</t>
  </si>
  <si>
    <t>Low</t>
  </si>
  <si>
    <t>Medium</t>
  </si>
  <si>
    <t>Hot</t>
  </si>
  <si>
    <t>Off</t>
  </si>
  <si>
    <t>Dim</t>
  </si>
  <si>
    <t>Bright</t>
  </si>
  <si>
    <t>Himpunan Fuzzy</t>
  </si>
  <si>
    <t>Range</t>
  </si>
  <si>
    <t>≤ 36</t>
  </si>
  <si>
    <t>≥ 40</t>
  </si>
  <si>
    <t>Fungsi Keanggotaan</t>
  </si>
  <si>
    <t>Triangular</t>
  </si>
  <si>
    <t>Semi Trapezoidal Supremum</t>
  </si>
  <si>
    <t>Semi Trapezoidal Infimum</t>
  </si>
  <si>
    <t>Akurasi 
(%)</t>
  </si>
  <si>
    <t>Redup (50)</t>
  </si>
  <si>
    <r>
      <t>Suhu 
(</t>
    </r>
    <r>
      <rPr>
        <b/>
        <sz val="12"/>
        <color rgb="FF000000"/>
        <rFont val="Aharoni"/>
        <charset val="177"/>
      </rPr>
      <t>°</t>
    </r>
    <r>
      <rPr>
        <b/>
        <sz val="12.6"/>
        <color rgb="FF000000"/>
        <rFont val="Aptos"/>
        <family val="2"/>
      </rPr>
      <t>Celcius)</t>
    </r>
  </si>
  <si>
    <t xml:space="preserve">Kriteria Himpunan Fuzzy </t>
  </si>
  <si>
    <t>Variable Input</t>
  </si>
  <si>
    <t>Off (0)</t>
  </si>
  <si>
    <t>Variable Output</t>
  </si>
  <si>
    <t>Memenuhi rules 4</t>
  </si>
  <si>
    <t>Tsukamoto</t>
  </si>
  <si>
    <t>Waktu awal</t>
  </si>
  <si>
    <t>Suhu Awal</t>
  </si>
  <si>
    <t>Sugeno</t>
  </si>
  <si>
    <t>GAP</t>
  </si>
  <si>
    <t>30 - 31</t>
  </si>
  <si>
    <t>31 - 32</t>
  </si>
  <si>
    <t>32 - 33</t>
  </si>
  <si>
    <t>33 - 34</t>
  </si>
  <si>
    <t>34 - 35</t>
  </si>
  <si>
    <t>35 - 36</t>
  </si>
  <si>
    <t>36 - 37</t>
  </si>
  <si>
    <t>Selisih</t>
  </si>
  <si>
    <t>Jam Ke-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</si>
</sst>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yyyy\-m\-d"/>
    <numFmt numFmtId="166" formatCode="[$-F400]h:mm:ss\ AM/PM"/>
  </numFmts>
  <fonts count="16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8"/>
      <name val="Arial"/>
      <family val="2"/>
      <scheme val="minor"/>
    </font>
    <font>
      <sz val="10"/>
      <color rgb="FF434343"/>
      <name val="Roboto"/>
    </font>
    <font>
      <sz val="12"/>
      <color rgb="FF000000"/>
      <name val="Aptos"/>
      <family val="2"/>
    </font>
    <font>
      <b/>
      <sz val="12"/>
      <color rgb="FF000000"/>
      <name val="Aptos"/>
      <family val="2"/>
    </font>
    <font>
      <sz val="10"/>
      <color rgb="FF000000"/>
      <name val="Aptos"/>
      <family val="2"/>
    </font>
    <font>
      <sz val="8"/>
      <name val="Arial"/>
      <scheme val="minor"/>
    </font>
    <font>
      <sz val="10"/>
      <color rgb="FF000000"/>
      <name val="Arial"/>
      <scheme val="minor"/>
    </font>
    <font>
      <b/>
      <sz val="10"/>
      <color rgb="FF000000"/>
      <name val="Arial"/>
      <family val="2"/>
      <scheme val="minor"/>
    </font>
    <font>
      <sz val="10"/>
      <color rgb="FF000000"/>
      <name val="Aharoni"/>
      <charset val="177"/>
    </font>
    <font>
      <sz val="10"/>
      <color rgb="FF000000"/>
      <name val="Calibri"/>
      <family val="2"/>
    </font>
    <font>
      <b/>
      <sz val="12"/>
      <color rgb="FF000000"/>
      <name val="Aharoni"/>
      <charset val="177"/>
    </font>
    <font>
      <b/>
      <sz val="12.6"/>
      <color rgb="FF00000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  <fill>
      <patternFill patternType="solid">
        <fgColor rgb="FFF6F8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  <diagonal/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284E3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84E3F"/>
      </bottom>
      <diagonal/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284E3F"/>
      </bottom>
      <diagonal/>
    </border>
    <border>
      <left style="medium">
        <color rgb="FF284E3F"/>
      </left>
      <right style="medium">
        <color rgb="FFFFFFFF"/>
      </right>
      <top style="medium">
        <color rgb="FFCCCCCC"/>
      </top>
      <bottom style="medium">
        <color rgb="FFF6F8F9"/>
      </bottom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 style="medium">
        <color rgb="FFF6F8F9"/>
      </bottom>
      <diagonal/>
    </border>
    <border>
      <left style="medium">
        <color rgb="FFCCCCCC"/>
      </left>
      <right style="medium">
        <color rgb="FF284E3F"/>
      </right>
      <top style="medium">
        <color rgb="FFCCCCCC"/>
      </top>
      <bottom style="medium">
        <color rgb="FFF6F8F9"/>
      </bottom>
      <diagonal/>
    </border>
    <border>
      <left style="medium">
        <color rgb="FF284E3F"/>
      </left>
      <right style="medium">
        <color rgb="FFF6F8F9"/>
      </right>
      <top style="medium">
        <color rgb="FFCCCCCC"/>
      </top>
      <bottom style="medium">
        <color rgb="FFF6F8F9"/>
      </bottom>
      <diagonal/>
    </border>
    <border>
      <left style="medium">
        <color rgb="FFCCCCCC"/>
      </left>
      <right style="medium">
        <color rgb="FFF6F8F9"/>
      </right>
      <top style="medium">
        <color rgb="FFCCCCCC"/>
      </top>
      <bottom style="medium">
        <color rgb="FFF6F8F9"/>
      </bottom>
      <diagonal/>
    </border>
    <border>
      <left style="medium">
        <color rgb="FF284E3F"/>
      </left>
      <right style="medium">
        <color rgb="FFFFFFFF"/>
      </right>
      <top style="medium">
        <color rgb="FFCCCCCC"/>
      </top>
      <bottom/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/>
      <diagonal/>
    </border>
    <border>
      <left style="medium">
        <color rgb="FFCCCCCC"/>
      </left>
      <right style="medium">
        <color rgb="FF284E3F"/>
      </right>
      <top style="medium">
        <color rgb="FFCCCCCC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9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64" fontId="1" fillId="0" borderId="7" xfId="0" applyNumberFormat="1" applyFont="1" applyBorder="1" applyAlignment="1">
      <alignment vertical="center"/>
    </xf>
    <xf numFmtId="21" fontId="1" fillId="0" borderId="8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21" fontId="1" fillId="0" borderId="5" xfId="0" applyNumberFormat="1" applyFont="1" applyBorder="1" applyAlignment="1">
      <alignment vertical="center"/>
    </xf>
    <xf numFmtId="164" fontId="1" fillId="0" borderId="0" xfId="0" applyNumberFormat="1" applyFont="1"/>
    <xf numFmtId="21" fontId="1" fillId="0" borderId="0" xfId="0" applyNumberFormat="1" applyFont="1"/>
    <xf numFmtId="164" fontId="1" fillId="0" borderId="10" xfId="0" applyNumberFormat="1" applyFont="1" applyBorder="1" applyAlignment="1">
      <alignment vertical="center"/>
    </xf>
    <xf numFmtId="21" fontId="1" fillId="0" borderId="11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14" fontId="5" fillId="5" borderId="13" xfId="0" applyNumberFormat="1" applyFont="1" applyFill="1" applyBorder="1" applyAlignment="1">
      <alignment horizontal="right" vertical="center" wrapText="1"/>
    </xf>
    <xf numFmtId="21" fontId="5" fillId="5" borderId="14" xfId="0" applyNumberFormat="1" applyFont="1" applyFill="1" applyBorder="1" applyAlignment="1">
      <alignment horizontal="right" vertical="center" wrapText="1"/>
    </xf>
    <xf numFmtId="0" fontId="5" fillId="5" borderId="14" xfId="0" applyFont="1" applyFill="1" applyBorder="1" applyAlignment="1">
      <alignment horizontal="right" vertical="center" wrapText="1"/>
    </xf>
    <xf numFmtId="0" fontId="5" fillId="5" borderId="15" xfId="0" applyFont="1" applyFill="1" applyBorder="1" applyAlignment="1">
      <alignment horizontal="right" vertical="center" wrapText="1"/>
    </xf>
    <xf numFmtId="14" fontId="5" fillId="4" borderId="16" xfId="0" applyNumberFormat="1" applyFont="1" applyFill="1" applyBorder="1" applyAlignment="1">
      <alignment horizontal="right" vertical="center" wrapText="1"/>
    </xf>
    <xf numFmtId="21" fontId="5" fillId="4" borderId="17" xfId="0" applyNumberFormat="1" applyFont="1" applyFill="1" applyBorder="1" applyAlignment="1">
      <alignment horizontal="right" vertical="center" wrapText="1"/>
    </xf>
    <xf numFmtId="0" fontId="5" fillId="4" borderId="17" xfId="0" applyFont="1" applyFill="1" applyBorder="1" applyAlignment="1">
      <alignment horizontal="right" vertical="center" wrapText="1"/>
    </xf>
    <xf numFmtId="0" fontId="5" fillId="4" borderId="15" xfId="0" applyFont="1" applyFill="1" applyBorder="1" applyAlignment="1">
      <alignment horizontal="right" vertical="center" wrapText="1"/>
    </xf>
    <xf numFmtId="14" fontId="5" fillId="5" borderId="18" xfId="0" applyNumberFormat="1" applyFont="1" applyFill="1" applyBorder="1" applyAlignment="1">
      <alignment horizontal="right" vertical="center" wrapText="1"/>
    </xf>
    <xf numFmtId="21" fontId="5" fillId="5" borderId="19" xfId="0" applyNumberFormat="1" applyFont="1" applyFill="1" applyBorder="1" applyAlignment="1">
      <alignment horizontal="right" vertical="center" wrapText="1"/>
    </xf>
    <xf numFmtId="0" fontId="5" fillId="5" borderId="19" xfId="0" applyFont="1" applyFill="1" applyBorder="1" applyAlignment="1">
      <alignment horizontal="right" vertical="center" wrapText="1"/>
    </xf>
    <xf numFmtId="0" fontId="5" fillId="5" borderId="20" xfId="0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7" fillId="0" borderId="22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9" fontId="6" fillId="0" borderId="24" xfId="0" applyNumberFormat="1" applyFont="1" applyBorder="1" applyAlignment="1">
      <alignment vertical="center"/>
    </xf>
    <xf numFmtId="0" fontId="7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6" fillId="0" borderId="25" xfId="0" applyFont="1" applyBorder="1" applyAlignment="1">
      <alignment horizontal="center" vertical="center"/>
    </xf>
    <xf numFmtId="0" fontId="3" fillId="0" borderId="25" xfId="0" applyFont="1" applyBorder="1"/>
    <xf numFmtId="0" fontId="2" fillId="3" borderId="25" xfId="0" applyFont="1" applyFill="1" applyBorder="1" applyAlignment="1">
      <alignment horizontal="center"/>
    </xf>
    <xf numFmtId="21" fontId="2" fillId="3" borderId="25" xfId="0" applyNumberFormat="1" applyFont="1" applyFill="1" applyBorder="1" applyAlignment="1">
      <alignment vertical="center"/>
    </xf>
    <xf numFmtId="0" fontId="2" fillId="3" borderId="25" xfId="0" applyFont="1" applyFill="1" applyBorder="1" applyAlignment="1">
      <alignment vertical="center"/>
    </xf>
    <xf numFmtId="21" fontId="3" fillId="0" borderId="25" xfId="0" applyNumberFormat="1" applyFont="1" applyBorder="1"/>
    <xf numFmtId="21" fontId="2" fillId="2" borderId="25" xfId="0" applyNumberFormat="1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21" fontId="2" fillId="3" borderId="25" xfId="0" applyNumberFormat="1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21" fontId="3" fillId="0" borderId="25" xfId="0" applyNumberFormat="1" applyFont="1" applyBorder="1" applyAlignment="1">
      <alignment horizontal="center"/>
    </xf>
    <xf numFmtId="21" fontId="2" fillId="2" borderId="25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2" fontId="0" fillId="0" borderId="25" xfId="0" applyNumberFormat="1" applyBorder="1" applyAlignment="1">
      <alignment horizontal="center"/>
    </xf>
    <xf numFmtId="2" fontId="0" fillId="0" borderId="25" xfId="1" applyNumberFormat="1" applyFont="1" applyBorder="1"/>
    <xf numFmtId="0" fontId="0" fillId="0" borderId="25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25" xfId="1" applyNumberFormat="1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3" fillId="0" borderId="0" xfId="0" applyFont="1"/>
    <xf numFmtId="0" fontId="3" fillId="0" borderId="25" xfId="0" applyFont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6" borderId="0" xfId="0" applyFill="1"/>
    <xf numFmtId="0" fontId="3" fillId="6" borderId="0" xfId="0" applyFont="1" applyFill="1"/>
    <xf numFmtId="2" fontId="2" fillId="3" borderId="25" xfId="1" applyNumberFormat="1" applyFont="1" applyFill="1" applyBorder="1" applyAlignment="1">
      <alignment horizontal="center"/>
    </xf>
    <xf numFmtId="2" fontId="0" fillId="0" borderId="25" xfId="1" applyNumberFormat="1" applyFont="1" applyFill="1" applyBorder="1" applyAlignment="1">
      <alignment horizontal="center"/>
    </xf>
    <xf numFmtId="0" fontId="7" fillId="0" borderId="25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9" fontId="6" fillId="0" borderId="25" xfId="0" applyNumberFormat="1" applyFont="1" applyBorder="1" applyAlignment="1">
      <alignment vertical="center"/>
    </xf>
    <xf numFmtId="0" fontId="13" fillId="0" borderId="0" xfId="0" applyFont="1" applyAlignment="1">
      <alignment horizontal="center"/>
    </xf>
    <xf numFmtId="2" fontId="0" fillId="0" borderId="0" xfId="0" applyNumberFormat="1"/>
    <xf numFmtId="2" fontId="0" fillId="0" borderId="25" xfId="0" applyNumberFormat="1" applyBorder="1"/>
    <xf numFmtId="0" fontId="7" fillId="0" borderId="25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6" fillId="0" borderId="29" xfId="0" applyFont="1" applyBorder="1" applyAlignment="1">
      <alignment vertical="center"/>
    </xf>
    <xf numFmtId="21" fontId="2" fillId="0" borderId="25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2" fontId="0" fillId="0" borderId="0" xfId="1" applyNumberFormat="1" applyFont="1"/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6" fillId="0" borderId="25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3" fillId="0" borderId="25" xfId="0" applyFont="1" applyBorder="1" applyAlignment="1">
      <alignment horizontal="center"/>
    </xf>
    <xf numFmtId="166" fontId="0" fillId="0" borderId="0" xfId="0" applyNumberFormat="1"/>
    <xf numFmtId="0" fontId="0" fillId="0" borderId="0" xfId="0" applyNumberFormat="1"/>
    <xf numFmtId="0" fontId="3" fillId="0" borderId="0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0" fillId="0" borderId="31" xfId="0" applyFill="1" applyBorder="1"/>
    <xf numFmtId="21" fontId="0" fillId="0" borderId="0" xfId="0" applyNumberFormat="1"/>
  </cellXfs>
  <cellStyles count="2">
    <cellStyle name="Comma" xfId="1" builtinId="3"/>
    <cellStyle name="Normal" xfId="0" builtinId="0"/>
  </cellStyles>
  <dxfs count="3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Sheet1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SUGENO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sugeno!$H$4</c:f>
              <c:strCache>
                <c:ptCount val="1"/>
                <c:pt idx="0">
                  <c:v>trial1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sugeno!$H$5:$H$19</c:f>
              <c:numCache>
                <c:formatCode>General</c:formatCode>
                <c:ptCount val="15"/>
                <c:pt idx="0">
                  <c:v>30</c:v>
                </c:pt>
                <c:pt idx="1">
                  <c:v>37.700000000000003</c:v>
                </c:pt>
                <c:pt idx="2">
                  <c:v>37.9</c:v>
                </c:pt>
                <c:pt idx="3">
                  <c:v>38</c:v>
                </c:pt>
                <c:pt idx="4">
                  <c:v>37.9</c:v>
                </c:pt>
                <c:pt idx="5">
                  <c:v>38</c:v>
                </c:pt>
                <c:pt idx="6">
                  <c:v>38.299999999999997</c:v>
                </c:pt>
                <c:pt idx="7">
                  <c:v>38.4</c:v>
                </c:pt>
                <c:pt idx="8">
                  <c:v>38.6</c:v>
                </c:pt>
                <c:pt idx="9">
                  <c:v>38.9</c:v>
                </c:pt>
                <c:pt idx="10">
                  <c:v>38.799999999999997</c:v>
                </c:pt>
                <c:pt idx="11">
                  <c:v>38.9</c:v>
                </c:pt>
                <c:pt idx="12">
                  <c:v>38.9</c:v>
                </c:pt>
                <c:pt idx="13">
                  <c:v>39</c:v>
                </c:pt>
                <c:pt idx="14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E0-4F44-88B6-9A149E38C694}"/>
            </c:ext>
          </c:extLst>
        </c:ser>
        <c:ser>
          <c:idx val="1"/>
          <c:order val="1"/>
          <c:tx>
            <c:strRef>
              <c:f>sugeno!$I$4</c:f>
              <c:strCache>
                <c:ptCount val="1"/>
                <c:pt idx="0">
                  <c:v>trial2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sugeno!$I$5:$I$19</c:f>
              <c:numCache>
                <c:formatCode>General</c:formatCode>
                <c:ptCount val="15"/>
                <c:pt idx="0">
                  <c:v>36.5</c:v>
                </c:pt>
                <c:pt idx="1">
                  <c:v>37.9</c:v>
                </c:pt>
                <c:pt idx="2">
                  <c:v>37.9</c:v>
                </c:pt>
                <c:pt idx="3">
                  <c:v>38</c:v>
                </c:pt>
                <c:pt idx="4">
                  <c:v>37.9</c:v>
                </c:pt>
                <c:pt idx="5">
                  <c:v>38.1</c:v>
                </c:pt>
                <c:pt idx="6">
                  <c:v>38.4</c:v>
                </c:pt>
                <c:pt idx="7">
                  <c:v>38.5</c:v>
                </c:pt>
                <c:pt idx="8">
                  <c:v>38.700000000000003</c:v>
                </c:pt>
                <c:pt idx="9">
                  <c:v>38.9</c:v>
                </c:pt>
                <c:pt idx="10">
                  <c:v>38.9</c:v>
                </c:pt>
                <c:pt idx="11">
                  <c:v>38.9</c:v>
                </c:pt>
                <c:pt idx="12">
                  <c:v>38.9</c:v>
                </c:pt>
                <c:pt idx="13">
                  <c:v>39</c:v>
                </c:pt>
                <c:pt idx="14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E0-4F44-88B6-9A149E38C694}"/>
            </c:ext>
          </c:extLst>
        </c:ser>
        <c:ser>
          <c:idx val="2"/>
          <c:order val="2"/>
          <c:tx>
            <c:strRef>
              <c:f>sugeno!$J$4</c:f>
              <c:strCache>
                <c:ptCount val="1"/>
                <c:pt idx="0">
                  <c:v>trial3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sugeno!$J$5:$J$19</c:f>
              <c:numCache>
                <c:formatCode>General</c:formatCode>
                <c:ptCount val="15"/>
                <c:pt idx="0">
                  <c:v>37.200000000000003</c:v>
                </c:pt>
                <c:pt idx="1">
                  <c:v>37.9</c:v>
                </c:pt>
                <c:pt idx="2">
                  <c:v>37.9</c:v>
                </c:pt>
                <c:pt idx="3">
                  <c:v>37.9</c:v>
                </c:pt>
                <c:pt idx="4">
                  <c:v>38.1</c:v>
                </c:pt>
                <c:pt idx="5">
                  <c:v>38.200000000000003</c:v>
                </c:pt>
                <c:pt idx="6">
                  <c:v>38.4</c:v>
                </c:pt>
                <c:pt idx="7">
                  <c:v>38.6</c:v>
                </c:pt>
                <c:pt idx="8">
                  <c:v>38.700000000000003</c:v>
                </c:pt>
                <c:pt idx="9">
                  <c:v>38.799999999999997</c:v>
                </c:pt>
                <c:pt idx="10">
                  <c:v>38.9</c:v>
                </c:pt>
                <c:pt idx="11">
                  <c:v>38.9</c:v>
                </c:pt>
                <c:pt idx="12">
                  <c:v>38.9</c:v>
                </c:pt>
                <c:pt idx="13">
                  <c:v>39</c:v>
                </c:pt>
                <c:pt idx="14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E0-4F44-88B6-9A149E38C694}"/>
            </c:ext>
          </c:extLst>
        </c:ser>
        <c:ser>
          <c:idx val="3"/>
          <c:order val="3"/>
          <c:tx>
            <c:strRef>
              <c:f>sugeno!$K$4</c:f>
              <c:strCache>
                <c:ptCount val="1"/>
                <c:pt idx="0">
                  <c:v>trial4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sugeno!$K$5:$K$19</c:f>
              <c:numCache>
                <c:formatCode>General</c:formatCode>
                <c:ptCount val="15"/>
                <c:pt idx="0">
                  <c:v>37.5</c:v>
                </c:pt>
                <c:pt idx="1">
                  <c:v>37.799999999999997</c:v>
                </c:pt>
                <c:pt idx="2">
                  <c:v>37.9</c:v>
                </c:pt>
                <c:pt idx="3">
                  <c:v>38</c:v>
                </c:pt>
                <c:pt idx="4">
                  <c:v>38</c:v>
                </c:pt>
                <c:pt idx="5">
                  <c:v>38.200000000000003</c:v>
                </c:pt>
                <c:pt idx="6">
                  <c:v>38.4</c:v>
                </c:pt>
                <c:pt idx="7">
                  <c:v>38.6</c:v>
                </c:pt>
                <c:pt idx="8">
                  <c:v>38.9</c:v>
                </c:pt>
                <c:pt idx="9">
                  <c:v>38.9</c:v>
                </c:pt>
                <c:pt idx="10">
                  <c:v>38.9</c:v>
                </c:pt>
                <c:pt idx="11">
                  <c:v>38.9</c:v>
                </c:pt>
                <c:pt idx="12">
                  <c:v>39</c:v>
                </c:pt>
                <c:pt idx="13">
                  <c:v>39</c:v>
                </c:pt>
                <c:pt idx="14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E0-4F44-88B6-9A149E38C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653984"/>
        <c:axId val="300655424"/>
      </c:lineChart>
      <c:catAx>
        <c:axId val="3006539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00655424"/>
        <c:crosses val="autoZero"/>
        <c:auto val="1"/>
        <c:lblAlgn val="ctr"/>
        <c:lblOffset val="100"/>
        <c:noMultiLvlLbl val="0"/>
      </c:catAx>
      <c:valAx>
        <c:axId val="300655424"/>
        <c:scaling>
          <c:orientation val="minMax"/>
          <c:max val="39.5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00653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TSUKAMOTO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Tsukamoto!$H$3</c:f>
              <c:strCache>
                <c:ptCount val="1"/>
                <c:pt idx="0">
                  <c:v>trial1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Tsukamoto!$H$4:$H$18</c:f>
              <c:numCache>
                <c:formatCode>General</c:formatCode>
                <c:ptCount val="15"/>
                <c:pt idx="0">
                  <c:v>30</c:v>
                </c:pt>
                <c:pt idx="1">
                  <c:v>38</c:v>
                </c:pt>
                <c:pt idx="2">
                  <c:v>38.799999999999997</c:v>
                </c:pt>
                <c:pt idx="3">
                  <c:v>38.799999999999997</c:v>
                </c:pt>
                <c:pt idx="4">
                  <c:v>38.9</c:v>
                </c:pt>
                <c:pt idx="5">
                  <c:v>38.799999999999997</c:v>
                </c:pt>
                <c:pt idx="6">
                  <c:v>39</c:v>
                </c:pt>
                <c:pt idx="7">
                  <c:v>39.1</c:v>
                </c:pt>
                <c:pt idx="8">
                  <c:v>39.200000000000003</c:v>
                </c:pt>
                <c:pt idx="9">
                  <c:v>39.299999999999997</c:v>
                </c:pt>
                <c:pt idx="10">
                  <c:v>39.4</c:v>
                </c:pt>
                <c:pt idx="11">
                  <c:v>39.4</c:v>
                </c:pt>
                <c:pt idx="12">
                  <c:v>39.4</c:v>
                </c:pt>
                <c:pt idx="13">
                  <c:v>39.299999999999997</c:v>
                </c:pt>
                <c:pt idx="14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07-4EFB-B9B2-C1C2AC6F4D65}"/>
            </c:ext>
          </c:extLst>
        </c:ser>
        <c:ser>
          <c:idx val="1"/>
          <c:order val="1"/>
          <c:tx>
            <c:strRef>
              <c:f>Tsukamoto!$I$3</c:f>
              <c:strCache>
                <c:ptCount val="1"/>
                <c:pt idx="0">
                  <c:v>trial2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Tsukamoto!$I$4:$I$18</c:f>
              <c:numCache>
                <c:formatCode>General</c:formatCode>
                <c:ptCount val="15"/>
                <c:pt idx="0">
                  <c:v>36.700000000000003</c:v>
                </c:pt>
                <c:pt idx="1">
                  <c:v>38.4</c:v>
                </c:pt>
                <c:pt idx="2">
                  <c:v>38.799999999999997</c:v>
                </c:pt>
                <c:pt idx="3">
                  <c:v>38.799999999999997</c:v>
                </c:pt>
                <c:pt idx="4">
                  <c:v>38.799999999999997</c:v>
                </c:pt>
                <c:pt idx="5">
                  <c:v>38.700000000000003</c:v>
                </c:pt>
                <c:pt idx="6">
                  <c:v>38.9</c:v>
                </c:pt>
                <c:pt idx="7">
                  <c:v>39.1</c:v>
                </c:pt>
                <c:pt idx="8">
                  <c:v>39.299999999999997</c:v>
                </c:pt>
                <c:pt idx="9">
                  <c:v>39.4</c:v>
                </c:pt>
                <c:pt idx="10">
                  <c:v>39.299999999999997</c:v>
                </c:pt>
                <c:pt idx="11">
                  <c:v>39.4</c:v>
                </c:pt>
                <c:pt idx="12">
                  <c:v>39.299999999999997</c:v>
                </c:pt>
                <c:pt idx="13">
                  <c:v>39.4</c:v>
                </c:pt>
                <c:pt idx="14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07-4EFB-B9B2-C1C2AC6F4D65}"/>
            </c:ext>
          </c:extLst>
        </c:ser>
        <c:ser>
          <c:idx val="2"/>
          <c:order val="2"/>
          <c:tx>
            <c:strRef>
              <c:f>Tsukamoto!$J$3</c:f>
              <c:strCache>
                <c:ptCount val="1"/>
                <c:pt idx="0">
                  <c:v>trial3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Tsukamoto!$J$4:$J$18</c:f>
              <c:numCache>
                <c:formatCode>General</c:formatCode>
                <c:ptCount val="15"/>
                <c:pt idx="0">
                  <c:v>37.700000000000003</c:v>
                </c:pt>
                <c:pt idx="1">
                  <c:v>38.700000000000003</c:v>
                </c:pt>
                <c:pt idx="2">
                  <c:v>38.799999999999997</c:v>
                </c:pt>
                <c:pt idx="3">
                  <c:v>38.700000000000003</c:v>
                </c:pt>
                <c:pt idx="4">
                  <c:v>38.799999999999997</c:v>
                </c:pt>
                <c:pt idx="5">
                  <c:v>38.799999999999997</c:v>
                </c:pt>
                <c:pt idx="6">
                  <c:v>38.9</c:v>
                </c:pt>
                <c:pt idx="7">
                  <c:v>39.200000000000003</c:v>
                </c:pt>
                <c:pt idx="8">
                  <c:v>39.299999999999997</c:v>
                </c:pt>
                <c:pt idx="9">
                  <c:v>39.5</c:v>
                </c:pt>
                <c:pt idx="10">
                  <c:v>39.4</c:v>
                </c:pt>
                <c:pt idx="11">
                  <c:v>39.4</c:v>
                </c:pt>
                <c:pt idx="12">
                  <c:v>39.299999999999997</c:v>
                </c:pt>
                <c:pt idx="13">
                  <c:v>39.4</c:v>
                </c:pt>
                <c:pt idx="14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07-4EFB-B9B2-C1C2AC6F4D65}"/>
            </c:ext>
          </c:extLst>
        </c:ser>
        <c:ser>
          <c:idx val="3"/>
          <c:order val="3"/>
          <c:tx>
            <c:strRef>
              <c:f>Tsukamoto!$K$3</c:f>
              <c:strCache>
                <c:ptCount val="1"/>
                <c:pt idx="0">
                  <c:v>trial4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Tsukamoto!$K$4:$K$18</c:f>
              <c:numCache>
                <c:formatCode>General</c:formatCode>
                <c:ptCount val="15"/>
                <c:pt idx="0">
                  <c:v>37.9</c:v>
                </c:pt>
                <c:pt idx="1">
                  <c:v>38.799999999999997</c:v>
                </c:pt>
                <c:pt idx="2">
                  <c:v>38.700000000000003</c:v>
                </c:pt>
                <c:pt idx="3">
                  <c:v>38.799999999999997</c:v>
                </c:pt>
                <c:pt idx="4">
                  <c:v>38.799999999999997</c:v>
                </c:pt>
                <c:pt idx="5">
                  <c:v>38.9</c:v>
                </c:pt>
                <c:pt idx="6">
                  <c:v>39</c:v>
                </c:pt>
                <c:pt idx="7">
                  <c:v>39.200000000000003</c:v>
                </c:pt>
                <c:pt idx="8">
                  <c:v>39.299999999999997</c:v>
                </c:pt>
                <c:pt idx="9">
                  <c:v>39.4</c:v>
                </c:pt>
                <c:pt idx="10">
                  <c:v>39.4</c:v>
                </c:pt>
                <c:pt idx="11">
                  <c:v>39.4</c:v>
                </c:pt>
                <c:pt idx="12">
                  <c:v>39.4</c:v>
                </c:pt>
                <c:pt idx="13">
                  <c:v>39.4</c:v>
                </c:pt>
                <c:pt idx="14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07-4EFB-B9B2-C1C2AC6F4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883759"/>
        <c:axId val="865880879"/>
      </c:lineChart>
      <c:catAx>
        <c:axId val="8658837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865880879"/>
        <c:crosses val="autoZero"/>
        <c:auto val="1"/>
        <c:lblAlgn val="ctr"/>
        <c:lblOffset val="100"/>
        <c:noMultiLvlLbl val="0"/>
      </c:catAx>
      <c:valAx>
        <c:axId val="865880879"/>
        <c:scaling>
          <c:orientation val="minMax"/>
          <c:max val="39.5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8658837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Temperature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[1]Sheet2!$B$5</c:f>
              <c:strCache>
                <c:ptCount val="1"/>
                <c:pt idx="0">
                  <c:v>Low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[1]Sheet2!$C$4:$M$4</c:f>
              <c:numCache>
                <c:formatCode>General</c:formatCode>
                <c:ptCount val="11"/>
                <c:pt idx="0">
                  <c:v>30</c:v>
                </c:pt>
                <c:pt idx="1">
                  <c:v>32</c:v>
                </c:pt>
                <c:pt idx="2">
                  <c:v>34</c:v>
                </c:pt>
                <c:pt idx="3">
                  <c:v>36</c:v>
                </c:pt>
                <c:pt idx="4">
                  <c:v>38</c:v>
                </c:pt>
                <c:pt idx="5">
                  <c:v>40</c:v>
                </c:pt>
                <c:pt idx="6">
                  <c:v>42</c:v>
                </c:pt>
                <c:pt idx="7">
                  <c:v>44</c:v>
                </c:pt>
                <c:pt idx="8">
                  <c:v>46</c:v>
                </c:pt>
              </c:numCache>
            </c:numRef>
          </c:cat>
          <c:val>
            <c:numRef>
              <c:f>[1]Sheet2!$C$5:$M$5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B9-45F2-97F2-4F22AE2E7569}"/>
            </c:ext>
          </c:extLst>
        </c:ser>
        <c:ser>
          <c:idx val="1"/>
          <c:order val="1"/>
          <c:tx>
            <c:strRef>
              <c:f>[1]Sheet2!$B$6</c:f>
              <c:strCache>
                <c:ptCount val="1"/>
                <c:pt idx="0">
                  <c:v>Medium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[1]Sheet2!$C$4:$M$4</c:f>
              <c:numCache>
                <c:formatCode>General</c:formatCode>
                <c:ptCount val="11"/>
                <c:pt idx="0">
                  <c:v>30</c:v>
                </c:pt>
                <c:pt idx="1">
                  <c:v>32</c:v>
                </c:pt>
                <c:pt idx="2">
                  <c:v>34</c:v>
                </c:pt>
                <c:pt idx="3">
                  <c:v>36</c:v>
                </c:pt>
                <c:pt idx="4">
                  <c:v>38</c:v>
                </c:pt>
                <c:pt idx="5">
                  <c:v>40</c:v>
                </c:pt>
                <c:pt idx="6">
                  <c:v>42</c:v>
                </c:pt>
                <c:pt idx="7">
                  <c:v>44</c:v>
                </c:pt>
                <c:pt idx="8">
                  <c:v>46</c:v>
                </c:pt>
              </c:numCache>
            </c:numRef>
          </c:cat>
          <c:val>
            <c:numRef>
              <c:f>[1]Sheet2!$C$6:$M$6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B9-45F2-97F2-4F22AE2E7569}"/>
            </c:ext>
          </c:extLst>
        </c:ser>
        <c:ser>
          <c:idx val="2"/>
          <c:order val="2"/>
          <c:tx>
            <c:strRef>
              <c:f>[1]Sheet2!$B$7</c:f>
              <c:strCache>
                <c:ptCount val="1"/>
                <c:pt idx="0">
                  <c:v>Hot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[1]Sheet2!$C$4:$M$4</c:f>
              <c:numCache>
                <c:formatCode>General</c:formatCode>
                <c:ptCount val="11"/>
                <c:pt idx="0">
                  <c:v>30</c:v>
                </c:pt>
                <c:pt idx="1">
                  <c:v>32</c:v>
                </c:pt>
                <c:pt idx="2">
                  <c:v>34</c:v>
                </c:pt>
                <c:pt idx="3">
                  <c:v>36</c:v>
                </c:pt>
                <c:pt idx="4">
                  <c:v>38</c:v>
                </c:pt>
                <c:pt idx="5">
                  <c:v>40</c:v>
                </c:pt>
                <c:pt idx="6">
                  <c:v>42</c:v>
                </c:pt>
                <c:pt idx="7">
                  <c:v>44</c:v>
                </c:pt>
                <c:pt idx="8">
                  <c:v>46</c:v>
                </c:pt>
              </c:numCache>
            </c:numRef>
          </c:cat>
          <c:val>
            <c:numRef>
              <c:f>[1]Sheet2!$C$7:$M$7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B9-45F2-97F2-4F22AE2E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3188943"/>
        <c:axId val="1783183663"/>
      </c:lineChart>
      <c:catAx>
        <c:axId val="17831889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</a:t>
                </a:r>
                <a:r>
                  <a:rPr lang="en-US" baseline="0"/>
                  <a:t> (</a:t>
                </a:r>
                <a:r>
                  <a:rPr lang="en-US" baseline="0">
                    <a:latin typeface="Aharoni" panose="02010803020104030203" pitchFamily="2" charset="-79"/>
                    <a:cs typeface="Aharoni" panose="02010803020104030203" pitchFamily="2" charset="-79"/>
                  </a:rPr>
                  <a:t>°</a:t>
                </a:r>
                <a:r>
                  <a:rPr lang="en-US" baseline="0"/>
                  <a:t>C)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2826399825021874"/>
              <c:y val="0.76035592141891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3183663"/>
        <c:crosses val="autoZero"/>
        <c:auto val="1"/>
        <c:lblAlgn val="ctr"/>
        <c:lblOffset val="100"/>
        <c:noMultiLvlLbl val="0"/>
      </c:catAx>
      <c:valAx>
        <c:axId val="1783183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Value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3188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PWM</a:t>
            </a:r>
            <a:r>
              <a:rPr lang="en-US" baseline="0"/>
              <a:t> Value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'Variable Fuzzy'!$B$29</c:f>
              <c:strCache>
                <c:ptCount val="1"/>
                <c:pt idx="0">
                  <c:v>Off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'Variable Fuzzy'!$C$28:$H$28</c:f>
              <c:numCache>
                <c:formatCode>General</c:formatCode>
                <c:ptCount val="6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</c:numCache>
            </c:numRef>
          </c:cat>
          <c:val>
            <c:numRef>
              <c:f>'Variable Fuzzy'!$C$29:$H$29</c:f>
              <c:numCache>
                <c:formatCode>General</c:formatCode>
                <c:ptCount val="6"/>
                <c:pt idx="0">
                  <c:v>1</c:v>
                </c:pt>
                <c:pt idx="1">
                  <c:v>0.5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F-4B1D-B381-3477E3903396}"/>
            </c:ext>
          </c:extLst>
        </c:ser>
        <c:ser>
          <c:idx val="1"/>
          <c:order val="1"/>
          <c:tx>
            <c:strRef>
              <c:f>'Variable Fuzzy'!$B$30</c:f>
              <c:strCache>
                <c:ptCount val="1"/>
                <c:pt idx="0">
                  <c:v>Dim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'Variable Fuzzy'!$C$28:$H$28</c:f>
              <c:numCache>
                <c:formatCode>General</c:formatCode>
                <c:ptCount val="6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</c:numCache>
            </c:numRef>
          </c:cat>
          <c:val>
            <c:numRef>
              <c:f>'Variable Fuzzy'!$C$30:$H$30</c:f>
              <c:numCache>
                <c:formatCode>General</c:formatCode>
                <c:ptCount val="6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0.5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F-4B1D-B381-3477E3903396}"/>
            </c:ext>
          </c:extLst>
        </c:ser>
        <c:ser>
          <c:idx val="2"/>
          <c:order val="2"/>
          <c:tx>
            <c:strRef>
              <c:f>'Variable Fuzzy'!$B$31</c:f>
              <c:strCache>
                <c:ptCount val="1"/>
                <c:pt idx="0">
                  <c:v>Bright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'Variable Fuzzy'!$C$28:$H$28</c:f>
              <c:numCache>
                <c:formatCode>General</c:formatCode>
                <c:ptCount val="6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</c:numCache>
            </c:numRef>
          </c:cat>
          <c:val>
            <c:numRef>
              <c:f>'Variable Fuzzy'!$C$31:$H$31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0.5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BF-4B1D-B381-3477E3903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0189055"/>
        <c:axId val="1680179455"/>
      </c:lineChart>
      <c:catAx>
        <c:axId val="1680189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0179455"/>
        <c:crosses val="autoZero"/>
        <c:auto val="1"/>
        <c:lblAlgn val="ctr"/>
        <c:lblOffset val="100"/>
        <c:noMultiLvlLbl val="0"/>
      </c:catAx>
      <c:valAx>
        <c:axId val="168017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0189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analysis!$H$20</c:f>
              <c:strCache>
                <c:ptCount val="1"/>
                <c:pt idx="0">
                  <c:v>Sugeno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analysis!$I$19:$Q$19</c:f>
              <c:numCache>
                <c:formatCode>General</c:formatCode>
                <c:ptCount val="9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</c:numCache>
            </c:numRef>
          </c:cat>
          <c:val>
            <c:numRef>
              <c:f>analysis!$I$20:$Q$20</c:f>
              <c:numCache>
                <c:formatCode>General</c:formatCode>
                <c:ptCount val="9"/>
                <c:pt idx="0">
                  <c:v>10801</c:v>
                </c:pt>
                <c:pt idx="1">
                  <c:v>10736</c:v>
                </c:pt>
                <c:pt idx="2">
                  <c:v>10674</c:v>
                </c:pt>
                <c:pt idx="3">
                  <c:v>10606</c:v>
                </c:pt>
                <c:pt idx="4">
                  <c:v>10544.999999999998</c:v>
                </c:pt>
                <c:pt idx="5">
                  <c:v>10357</c:v>
                </c:pt>
                <c:pt idx="6">
                  <c:v>10109</c:v>
                </c:pt>
                <c:pt idx="7">
                  <c:v>9486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D-4C53-9EAB-6C35BE1980F2}"/>
            </c:ext>
          </c:extLst>
        </c:ser>
        <c:ser>
          <c:idx val="1"/>
          <c:order val="1"/>
          <c:tx>
            <c:strRef>
              <c:f>analysis!$H$21</c:f>
              <c:strCache>
                <c:ptCount val="1"/>
                <c:pt idx="0">
                  <c:v>Tsukamoto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analysis!$I$19:$Q$19</c:f>
              <c:numCache>
                <c:formatCode>General</c:formatCode>
                <c:ptCount val="9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</c:numCache>
            </c:numRef>
          </c:cat>
          <c:val>
            <c:numRef>
              <c:f>analysis!$I$21:$Q$21</c:f>
              <c:numCache>
                <c:formatCode>General</c:formatCode>
                <c:ptCount val="9"/>
                <c:pt idx="0">
                  <c:v>3651.9999999999995</c:v>
                </c:pt>
                <c:pt idx="1">
                  <c:v>3590.0000000000009</c:v>
                </c:pt>
                <c:pt idx="2">
                  <c:v>3524.9999999999995</c:v>
                </c:pt>
                <c:pt idx="3">
                  <c:v>3394.9999999999991</c:v>
                </c:pt>
                <c:pt idx="4">
                  <c:v>3270.9999999999995</c:v>
                </c:pt>
                <c:pt idx="5">
                  <c:v>3080.0000000000005</c:v>
                </c:pt>
                <c:pt idx="6">
                  <c:v>2957</c:v>
                </c:pt>
                <c:pt idx="7">
                  <c:v>2502.9999999999995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D-4C53-9EAB-6C35BE1980F2}"/>
            </c:ext>
          </c:extLst>
        </c:ser>
        <c:dLbls>
          <c:dLblPos val="t"/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3192783"/>
        <c:axId val="1783181263"/>
      </c:lineChart>
      <c:catAx>
        <c:axId val="178319278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Suhu awal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3181263"/>
        <c:crosses val="autoZero"/>
        <c:auto val="1"/>
        <c:lblAlgn val="ctr"/>
        <c:lblOffset val="100"/>
        <c:noMultiLvlLbl val="0"/>
      </c:catAx>
      <c:valAx>
        <c:axId val="1783181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Times (second)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31927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Waktu yang dibutuhkan menuju set point (detik)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369783002476802E-2"/>
          <c:y val="0.25320464941882265"/>
          <c:w val="0.91285739800276444"/>
          <c:h val="0.553804179702324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analysis!$U$2</c:f>
              <c:strCache>
                <c:ptCount val="1"/>
                <c:pt idx="0">
                  <c:v>Sugeno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analysis!$T$3:$T$11</c:f>
              <c:numCache>
                <c:formatCode>General</c:formatCode>
                <c:ptCount val="9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</c:numCache>
            </c:numRef>
          </c:cat>
          <c:val>
            <c:numRef>
              <c:f>analysis!$U$3:$U$11</c:f>
              <c:numCache>
                <c:formatCode>General</c:formatCode>
                <c:ptCount val="9"/>
                <c:pt idx="0">
                  <c:v>10801</c:v>
                </c:pt>
                <c:pt idx="1">
                  <c:v>10736</c:v>
                </c:pt>
                <c:pt idx="2">
                  <c:v>10674</c:v>
                </c:pt>
                <c:pt idx="3">
                  <c:v>10606</c:v>
                </c:pt>
                <c:pt idx="4">
                  <c:v>10544.999999999998</c:v>
                </c:pt>
                <c:pt idx="5">
                  <c:v>10357</c:v>
                </c:pt>
                <c:pt idx="6">
                  <c:v>10109</c:v>
                </c:pt>
                <c:pt idx="7">
                  <c:v>9486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77-477D-92E8-ACF019292793}"/>
            </c:ext>
          </c:extLst>
        </c:ser>
        <c:ser>
          <c:idx val="1"/>
          <c:order val="1"/>
          <c:tx>
            <c:strRef>
              <c:f>analysis!$V$2</c:f>
              <c:strCache>
                <c:ptCount val="1"/>
                <c:pt idx="0">
                  <c:v>Tsukamoto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analysis!$T$3:$T$11</c:f>
              <c:numCache>
                <c:formatCode>General</c:formatCode>
                <c:ptCount val="9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</c:numCache>
            </c:numRef>
          </c:cat>
          <c:val>
            <c:numRef>
              <c:f>analysis!$V$3:$V$11</c:f>
              <c:numCache>
                <c:formatCode>General</c:formatCode>
                <c:ptCount val="9"/>
                <c:pt idx="0">
                  <c:v>3651.9999999999995</c:v>
                </c:pt>
                <c:pt idx="1">
                  <c:v>3590.0000000000009</c:v>
                </c:pt>
                <c:pt idx="2">
                  <c:v>3524.9999999999995</c:v>
                </c:pt>
                <c:pt idx="3">
                  <c:v>3394.9999999999991</c:v>
                </c:pt>
                <c:pt idx="4">
                  <c:v>3270.9999999999995</c:v>
                </c:pt>
                <c:pt idx="5">
                  <c:v>3080.0000000000005</c:v>
                </c:pt>
                <c:pt idx="6">
                  <c:v>2957</c:v>
                </c:pt>
                <c:pt idx="7">
                  <c:v>2502.9999999999995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77-477D-92E8-ACF01929279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774891199"/>
        <c:axId val="1774890239"/>
      </c:barChart>
      <c:catAx>
        <c:axId val="17748911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suhu awal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4890239"/>
        <c:crosses val="autoZero"/>
        <c:auto val="1"/>
        <c:lblAlgn val="ctr"/>
        <c:lblOffset val="100"/>
        <c:noMultiLvlLbl val="0"/>
      </c:catAx>
      <c:valAx>
        <c:axId val="1774890239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Waktu (detik)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1774891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7379893534434956"/>
          <c:y val="0.89238665166854148"/>
          <c:w val="0.26191747884661271"/>
          <c:h val="6.01188373880705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Selisih Waktu </a:t>
            </a:r>
            <a:r>
              <a:rPr lang="en-US" baseline="0"/>
              <a:t>kenaikan suhu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analysis!$AL$2</c:f>
              <c:strCache>
                <c:ptCount val="1"/>
                <c:pt idx="0">
                  <c:v>Sugeno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analysis!$AK$3:$AK$9</c:f>
              <c:strCache>
                <c:ptCount val="7"/>
                <c:pt idx="0">
                  <c:v>30 - 31</c:v>
                </c:pt>
                <c:pt idx="1">
                  <c:v>31 - 32</c:v>
                </c:pt>
                <c:pt idx="2">
                  <c:v>32 - 33</c:v>
                </c:pt>
                <c:pt idx="3">
                  <c:v>33 - 34</c:v>
                </c:pt>
                <c:pt idx="4">
                  <c:v>34 - 35</c:v>
                </c:pt>
                <c:pt idx="5">
                  <c:v>35 - 36</c:v>
                </c:pt>
                <c:pt idx="6">
                  <c:v>36 - 37</c:v>
                </c:pt>
              </c:strCache>
            </c:strRef>
          </c:cat>
          <c:val>
            <c:numRef>
              <c:f>analysis!$AL$3:$AL$9</c:f>
              <c:numCache>
                <c:formatCode>General</c:formatCode>
                <c:ptCount val="7"/>
                <c:pt idx="0">
                  <c:v>65</c:v>
                </c:pt>
                <c:pt idx="1">
                  <c:v>62</c:v>
                </c:pt>
                <c:pt idx="2">
                  <c:v>68</c:v>
                </c:pt>
                <c:pt idx="3">
                  <c:v>61.000000000001819</c:v>
                </c:pt>
                <c:pt idx="4">
                  <c:v>187.99999999999818</c:v>
                </c:pt>
                <c:pt idx="5">
                  <c:v>248</c:v>
                </c:pt>
                <c:pt idx="6">
                  <c:v>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90-408B-8CF7-7F989BCAC640}"/>
            </c:ext>
          </c:extLst>
        </c:ser>
        <c:ser>
          <c:idx val="1"/>
          <c:order val="1"/>
          <c:tx>
            <c:strRef>
              <c:f>analysis!$AM$2</c:f>
              <c:strCache>
                <c:ptCount val="1"/>
                <c:pt idx="0">
                  <c:v>Tsukamoto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analysis!$AK$3:$AK$9</c:f>
              <c:strCache>
                <c:ptCount val="7"/>
                <c:pt idx="0">
                  <c:v>30 - 31</c:v>
                </c:pt>
                <c:pt idx="1">
                  <c:v>31 - 32</c:v>
                </c:pt>
                <c:pt idx="2">
                  <c:v>32 - 33</c:v>
                </c:pt>
                <c:pt idx="3">
                  <c:v>33 - 34</c:v>
                </c:pt>
                <c:pt idx="4">
                  <c:v>34 - 35</c:v>
                </c:pt>
                <c:pt idx="5">
                  <c:v>35 - 36</c:v>
                </c:pt>
                <c:pt idx="6">
                  <c:v>36 - 37</c:v>
                </c:pt>
              </c:strCache>
            </c:strRef>
          </c:cat>
          <c:val>
            <c:numRef>
              <c:f>analysis!$AM$3:$AM$9</c:f>
              <c:numCache>
                <c:formatCode>General</c:formatCode>
                <c:ptCount val="7"/>
                <c:pt idx="0">
                  <c:v>61.999999999998636</c:v>
                </c:pt>
                <c:pt idx="1">
                  <c:v>65.000000000001364</c:v>
                </c:pt>
                <c:pt idx="2">
                  <c:v>130.00000000000045</c:v>
                </c:pt>
                <c:pt idx="3">
                  <c:v>123.99999999999955</c:v>
                </c:pt>
                <c:pt idx="4">
                  <c:v>190.99999999999909</c:v>
                </c:pt>
                <c:pt idx="5">
                  <c:v>123.00000000000045</c:v>
                </c:pt>
                <c:pt idx="6">
                  <c:v>454.00000000000045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90-408B-8CF7-7F989BCAC640}"/>
            </c:ext>
          </c:extLst>
        </c:ser>
        <c:ser>
          <c:idx val="2"/>
          <c:order val="2"/>
          <c:tx>
            <c:strRef>
              <c:f>analysis!$AN$2</c:f>
              <c:strCache>
                <c:ptCount val="1"/>
                <c:pt idx="0">
                  <c:v>Selisih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analysis!$AK$3:$AK$9</c:f>
              <c:strCache>
                <c:ptCount val="7"/>
                <c:pt idx="0">
                  <c:v>30 - 31</c:v>
                </c:pt>
                <c:pt idx="1">
                  <c:v>31 - 32</c:v>
                </c:pt>
                <c:pt idx="2">
                  <c:v>32 - 33</c:v>
                </c:pt>
                <c:pt idx="3">
                  <c:v>33 - 34</c:v>
                </c:pt>
                <c:pt idx="4">
                  <c:v>34 - 35</c:v>
                </c:pt>
                <c:pt idx="5">
                  <c:v>35 - 36</c:v>
                </c:pt>
                <c:pt idx="6">
                  <c:v>36 - 37</c:v>
                </c:pt>
              </c:strCache>
            </c:strRef>
          </c:cat>
          <c:val>
            <c:numRef>
              <c:f>analysis!$AN$3:$AN$9</c:f>
              <c:numCache>
                <c:formatCode>General</c:formatCode>
                <c:ptCount val="7"/>
                <c:pt idx="0">
                  <c:v>3.0000000000013642</c:v>
                </c:pt>
                <c:pt idx="1">
                  <c:v>3.0000000000013642</c:v>
                </c:pt>
                <c:pt idx="2">
                  <c:v>62.000000000000455</c:v>
                </c:pt>
                <c:pt idx="3">
                  <c:v>62.999999999997726</c:v>
                </c:pt>
                <c:pt idx="4">
                  <c:v>3.0000000000009095</c:v>
                </c:pt>
                <c:pt idx="5">
                  <c:v>124.99999999999955</c:v>
                </c:pt>
                <c:pt idx="6">
                  <c:v>168.99999999999955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90-408B-8CF7-7F989BCAC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3201903"/>
        <c:axId val="1783195663"/>
      </c:barChart>
      <c:catAx>
        <c:axId val="17832019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Suhu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3195663"/>
        <c:crosses val="autoZero"/>
        <c:auto val="1"/>
        <c:lblAlgn val="ctr"/>
        <c:lblOffset val="100"/>
        <c:noMultiLvlLbl val="0"/>
      </c:catAx>
      <c:valAx>
        <c:axId val="1783195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Waktu (detik)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320190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Tingkat Kestabilan Suhu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analysis!$G$37</c:f>
              <c:strCache>
                <c:ptCount val="1"/>
                <c:pt idx="0">
                  <c:v>Sugeno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analysis!$H$36:$S$36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analysis!$H$37:$S$37</c:f>
              <c:numCache>
                <c:formatCode>0.00</c:formatCode>
                <c:ptCount val="12"/>
                <c:pt idx="0">
                  <c:v>37.975000000000001</c:v>
                </c:pt>
                <c:pt idx="1">
                  <c:v>37.975000000000001</c:v>
                </c:pt>
                <c:pt idx="2">
                  <c:v>38.125</c:v>
                </c:pt>
                <c:pt idx="3">
                  <c:v>38.375</c:v>
                </c:pt>
                <c:pt idx="4">
                  <c:v>38.524999999999999</c:v>
                </c:pt>
                <c:pt idx="5">
                  <c:v>38.725000000000001</c:v>
                </c:pt>
                <c:pt idx="6">
                  <c:v>38.875</c:v>
                </c:pt>
                <c:pt idx="7">
                  <c:v>38.875</c:v>
                </c:pt>
                <c:pt idx="8">
                  <c:v>38.9</c:v>
                </c:pt>
                <c:pt idx="9">
                  <c:v>38.924999999999997</c:v>
                </c:pt>
                <c:pt idx="10">
                  <c:v>39</c:v>
                </c:pt>
                <c:pt idx="11">
                  <c:v>38.9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B4-461E-8DE5-72879D0BA992}"/>
            </c:ext>
          </c:extLst>
        </c:ser>
        <c:ser>
          <c:idx val="1"/>
          <c:order val="1"/>
          <c:tx>
            <c:strRef>
              <c:f>analysis!$G$38</c:f>
              <c:strCache>
                <c:ptCount val="1"/>
                <c:pt idx="0">
                  <c:v>Tsukamoto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analysis!$H$36:$S$36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analysis!$H$38:$S$38</c:f>
              <c:numCache>
                <c:formatCode>0.00</c:formatCode>
                <c:ptCount val="12"/>
                <c:pt idx="0">
                  <c:v>38.774999999999999</c:v>
                </c:pt>
                <c:pt idx="1">
                  <c:v>38.824999999999996</c:v>
                </c:pt>
                <c:pt idx="2">
                  <c:v>38.799999999999997</c:v>
                </c:pt>
                <c:pt idx="3">
                  <c:v>38.950000000000003</c:v>
                </c:pt>
                <c:pt idx="4">
                  <c:v>39.150000000000006</c:v>
                </c:pt>
                <c:pt idx="5">
                  <c:v>39.274999999999999</c:v>
                </c:pt>
                <c:pt idx="6">
                  <c:v>39.4</c:v>
                </c:pt>
                <c:pt idx="7">
                  <c:v>39.375</c:v>
                </c:pt>
                <c:pt idx="8">
                  <c:v>39.4</c:v>
                </c:pt>
                <c:pt idx="9">
                  <c:v>39.349999999999994</c:v>
                </c:pt>
                <c:pt idx="10">
                  <c:v>39.375</c:v>
                </c:pt>
                <c:pt idx="11">
                  <c:v>39.324999999999996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B4-461E-8DE5-72879D0BA992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4911839"/>
        <c:axId val="1774912799"/>
      </c:barChart>
      <c:catAx>
        <c:axId val="177491183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Jam Ke-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4912799"/>
        <c:crosses val="autoZero"/>
        <c:auto val="1"/>
        <c:lblAlgn val="ctr"/>
        <c:lblOffset val="100"/>
        <c:noMultiLvlLbl val="0"/>
      </c:catAx>
      <c:valAx>
        <c:axId val="1774912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Suhu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491183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Tingkat Kestabilan</a:t>
            </a:r>
            <a:r>
              <a:rPr lang="en-US" baseline="0"/>
              <a:t> Suhu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analysis!$G$58</c:f>
              <c:strCache>
                <c:ptCount val="1"/>
                <c:pt idx="0">
                  <c:v>Sugeno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analysis!$H$57:$S$57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analysis!$H$58:$S$58</c:f>
              <c:numCache>
                <c:formatCode>0.00</c:formatCode>
                <c:ptCount val="12"/>
                <c:pt idx="0">
                  <c:v>99.934210526315795</c:v>
                </c:pt>
                <c:pt idx="1">
                  <c:v>99.934210526315795</c:v>
                </c:pt>
                <c:pt idx="2">
                  <c:v>99.671052631578945</c:v>
                </c:pt>
                <c:pt idx="3">
                  <c:v>99.013157894736835</c:v>
                </c:pt>
                <c:pt idx="4">
                  <c:v>98.618421052631589</c:v>
                </c:pt>
                <c:pt idx="5">
                  <c:v>98.09210526315789</c:v>
                </c:pt>
                <c:pt idx="6">
                  <c:v>97.69736842105263</c:v>
                </c:pt>
                <c:pt idx="7">
                  <c:v>97.69736842105263</c:v>
                </c:pt>
                <c:pt idx="8">
                  <c:v>97.631578947368425</c:v>
                </c:pt>
                <c:pt idx="9">
                  <c:v>97.56578947368422</c:v>
                </c:pt>
                <c:pt idx="10">
                  <c:v>97.368421052631575</c:v>
                </c:pt>
                <c:pt idx="11">
                  <c:v>97.631578947368425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3E-4AC3-AC19-29C45C953822}"/>
            </c:ext>
          </c:extLst>
        </c:ser>
        <c:ser>
          <c:idx val="1"/>
          <c:order val="1"/>
          <c:tx>
            <c:strRef>
              <c:f>analysis!$G$59</c:f>
              <c:strCache>
                <c:ptCount val="1"/>
                <c:pt idx="0">
                  <c:v>Tsukamoto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analysis!$H$57:$S$57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analysis!$H$59:$S$59</c:f>
              <c:numCache>
                <c:formatCode>0.00</c:formatCode>
                <c:ptCount val="12"/>
                <c:pt idx="0">
                  <c:v>97.96052631578948</c:v>
                </c:pt>
                <c:pt idx="1">
                  <c:v>97.828947368421069</c:v>
                </c:pt>
                <c:pt idx="2">
                  <c:v>97.894736842105274</c:v>
                </c:pt>
                <c:pt idx="3">
                  <c:v>97.499999999999986</c:v>
                </c:pt>
                <c:pt idx="4">
                  <c:v>96.973684210526301</c:v>
                </c:pt>
                <c:pt idx="5">
                  <c:v>96.64473684210526</c:v>
                </c:pt>
                <c:pt idx="6">
                  <c:v>96.31578947368422</c:v>
                </c:pt>
                <c:pt idx="7">
                  <c:v>96.381578947368425</c:v>
                </c:pt>
                <c:pt idx="8">
                  <c:v>96.31578947368422</c:v>
                </c:pt>
                <c:pt idx="9">
                  <c:v>96.447368421052644</c:v>
                </c:pt>
                <c:pt idx="10">
                  <c:v>96.381578947368425</c:v>
                </c:pt>
                <c:pt idx="11">
                  <c:v>96.51315789473685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3E-4AC3-AC19-29C45C953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4900799"/>
        <c:axId val="1774889279"/>
      </c:barChart>
      <c:catAx>
        <c:axId val="17749007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Jam Ke-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4889279"/>
        <c:crosses val="autoZero"/>
        <c:auto val="1"/>
        <c:lblAlgn val="ctr"/>
        <c:lblOffset val="100"/>
        <c:noMultiLvlLbl val="0"/>
      </c:catAx>
      <c:valAx>
        <c:axId val="1774889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Akurasi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490079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543622</xdr:colOff>
      <xdr:row>20</xdr:row>
      <xdr:rowOff>59473</xdr:rowOff>
    </xdr:from>
    <xdr:to>
      <xdr:col>15</xdr:col>
      <xdr:colOff>794524</xdr:colOff>
      <xdr:row>34</xdr:row>
      <xdr:rowOff>70624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8F77954-C28A-09D1-AECE-B550E437A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19</xdr:row>
      <xdr:rowOff>64770</xdr:rowOff>
    </xdr:from>
    <xdr:to>
      <xdr:col>16</xdr:col>
      <xdr:colOff>266700</xdr:colOff>
      <xdr:row>35</xdr:row>
      <xdr:rowOff>125730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9A255A-9A9C-07E8-7D97-0189938FC6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</xdr:colOff>
      <xdr:row>8</xdr:row>
      <xdr:rowOff>95250</xdr:rowOff>
    </xdr:from>
    <xdr:to>
      <xdr:col>9</xdr:col>
      <xdr:colOff>350520</xdr:colOff>
      <xdr:row>23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6639D66-ED0A-4371-B0B2-DAC37D66A4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137160</xdr:colOff>
      <xdr:row>23</xdr:row>
      <xdr:rowOff>118110</xdr:rowOff>
    </xdr:from>
    <xdr:to>
      <xdr:col>15</xdr:col>
      <xdr:colOff>1661160</xdr:colOff>
      <xdr:row>40</xdr:row>
      <xdr:rowOff>11430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051D5B0-FE10-2FDE-AFB0-2536F49CC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19</xdr:row>
      <xdr:rowOff>57150</xdr:rowOff>
    </xdr:from>
    <xdr:to>
      <xdr:col>25</xdr:col>
      <xdr:colOff>304800</xdr:colOff>
      <xdr:row>35</xdr:row>
      <xdr:rowOff>118110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5DC843-9235-D638-9AAF-630EF36A15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434340</xdr:colOff>
      <xdr:row>0</xdr:row>
      <xdr:rowOff>186690</xdr:rowOff>
    </xdr:from>
    <xdr:to>
      <xdr:col>34</xdr:col>
      <xdr:colOff>358140</xdr:colOff>
      <xdr:row>18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820101C-C8EF-0063-68B7-B0F7C4662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40</xdr:col>
      <xdr:colOff>45720</xdr:colOff>
      <xdr:row>0</xdr:row>
      <xdr:rowOff>300990</xdr:rowOff>
    </xdr:from>
    <xdr:to>
      <xdr:col>47</xdr:col>
      <xdr:colOff>350520</xdr:colOff>
      <xdr:row>15</xdr:row>
      <xdr:rowOff>26670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624A05A-0B00-8282-D5BB-9DEF29C582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99060</xdr:colOff>
      <xdr:row>38</xdr:row>
      <xdr:rowOff>95250</xdr:rowOff>
    </xdr:from>
    <xdr:to>
      <xdr:col>15</xdr:col>
      <xdr:colOff>403860</xdr:colOff>
      <xdr:row>54</xdr:row>
      <xdr:rowOff>156210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93D3870-D6C6-DC37-FF19-FEF0ACCC88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335280</xdr:colOff>
      <xdr:row>59</xdr:row>
      <xdr:rowOff>156210</xdr:rowOff>
    </xdr:from>
    <xdr:to>
      <xdr:col>16</xdr:col>
      <xdr:colOff>30480</xdr:colOff>
      <xdr:row>76</xdr:row>
      <xdr:rowOff>49530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D1CD22A-8D73-47B0-BC46-266C343BB1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Juju_Docs\UGJ\KITAM\bimbingan%20kitam.xlsx" TargetMode="External"/><Relationship Id="rId1" Type="http://schemas.openxmlformats.org/officeDocument/2006/relationships/externalLinkPath" Target="bimbingan%20kita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PAL"/>
      <sheetName val="Incubator"/>
      <sheetName val="Sheet1"/>
      <sheetName val="heart vest"/>
      <sheetName val="Sheet2"/>
    </sheetNames>
    <sheetDataSet>
      <sheetData sheetId="0"/>
      <sheetData sheetId="1"/>
      <sheetData sheetId="2"/>
      <sheetData sheetId="3"/>
      <sheetData sheetId="4">
        <row r="4">
          <cell r="C4">
            <v>30</v>
          </cell>
          <cell r="D4">
            <v>32</v>
          </cell>
          <cell r="E4">
            <v>34</v>
          </cell>
          <cell r="F4">
            <v>36</v>
          </cell>
          <cell r="G4">
            <v>38</v>
          </cell>
          <cell r="H4">
            <v>40</v>
          </cell>
          <cell r="I4">
            <v>42</v>
          </cell>
          <cell r="J4">
            <v>44</v>
          </cell>
          <cell r="K4">
            <v>46</v>
          </cell>
        </row>
        <row r="5">
          <cell r="B5" t="str">
            <v>Low</v>
          </cell>
          <cell r="C5">
            <v>1</v>
          </cell>
          <cell r="D5">
            <v>1</v>
          </cell>
          <cell r="E5">
            <v>1</v>
          </cell>
          <cell r="F5">
            <v>1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 t="str">
            <v>Medium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 t="str">
            <v>Hot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1</v>
          </cell>
          <cell r="I7">
            <v>1</v>
          </cell>
          <cell r="J7">
            <v>1</v>
          </cell>
          <cell r="K7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88">
  <tableColumns count="5">
    <tableColumn id="1" xr3:uid="{00000000-0010-0000-0000-000001000000}" name="Column 1"/>
    <tableColumn id="2" xr3:uid="{00000000-0010-0000-0000-000002000000}" name="Column 2"/>
    <tableColumn id="3" xr3:uid="{00000000-0010-0000-0000-000003000000}" name="Column 3"/>
    <tableColumn id="4" xr3:uid="{00000000-0010-0000-0000-000004000000}" name="Column 4"/>
    <tableColumn id="5" xr3:uid="{00000000-0010-0000-0000-000005000000}" name="Column 5"/>
  </tableColumns>
  <tableStyleInfo name="Sheet1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4617615-85ED-4FD7-99D3-EA4A3BAEC42E}" name="Table13" displayName="Table13" ref="A1:E116">
  <tableColumns count="5">
    <tableColumn id="1" xr3:uid="{E6503331-F76C-4482-A863-9ECAAD4105A5}" name="Column 1"/>
    <tableColumn id="2" xr3:uid="{11D0102D-78A5-41A3-85F9-94247E1E6C8A}" name="Column 2"/>
    <tableColumn id="3" xr3:uid="{6BD35437-E3C0-4EE5-9865-E9694C03F78A}" name="Column 3"/>
    <tableColumn id="4" xr3:uid="{A5134FDE-270D-46D7-AF89-6CCC35965218}" name="Column 4"/>
    <tableColumn id="5" xr3:uid="{9DC51639-31F9-4D02-8F60-41BE6D2EDD28}" name="Column 5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398"/>
  <sheetViews>
    <sheetView zoomScale="76" workbookViewId="0">
      <pane ySplit="1" topLeftCell="A15" activePane="bottomLeft" state="frozen"/>
      <selection pane="bottomLeft" activeCell="G4" sqref="G4:N19"/>
    </sheetView>
  </sheetViews>
  <sheetFormatPr defaultColWidth="12.6640625" defaultRowHeight="15.75" customHeight="1" x14ac:dyDescent="0.25"/>
  <cols>
    <col min="1" max="1" width="16.21875" customWidth="1"/>
    <col min="2" max="3" width="14.33203125" customWidth="1"/>
    <col min="4" max="4" width="13.88671875" customWidth="1"/>
  </cols>
  <sheetData>
    <row r="1" spans="1:14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14" x14ac:dyDescent="0.25">
      <c r="A2" s="4" t="s">
        <v>5</v>
      </c>
      <c r="B2" s="5" t="s">
        <v>6</v>
      </c>
      <c r="C2" s="5" t="s">
        <v>7</v>
      </c>
      <c r="D2" s="5" t="s">
        <v>8</v>
      </c>
      <c r="E2" s="6" t="s">
        <v>9</v>
      </c>
    </row>
    <row r="3" spans="1:14" x14ac:dyDescent="0.25">
      <c r="A3" s="7">
        <v>45850</v>
      </c>
      <c r="B3" s="8">
        <v>0.1365625</v>
      </c>
      <c r="C3" s="9">
        <v>30</v>
      </c>
      <c r="D3" s="9">
        <v>38</v>
      </c>
      <c r="E3" s="10">
        <v>8.5</v>
      </c>
    </row>
    <row r="4" spans="1:14" x14ac:dyDescent="0.25">
      <c r="A4" s="11">
        <v>45850</v>
      </c>
      <c r="B4" s="12">
        <v>0.13731481481481481</v>
      </c>
      <c r="C4" s="5">
        <v>30.9</v>
      </c>
      <c r="D4" s="5">
        <v>38</v>
      </c>
      <c r="E4" s="6">
        <v>7.1</v>
      </c>
      <c r="G4" s="43" t="s">
        <v>10</v>
      </c>
      <c r="H4" s="43" t="s">
        <v>11</v>
      </c>
      <c r="I4" s="43" t="s">
        <v>12</v>
      </c>
      <c r="J4" s="43" t="s">
        <v>13</v>
      </c>
      <c r="K4" s="43" t="s">
        <v>14</v>
      </c>
      <c r="L4" s="43" t="s">
        <v>15</v>
      </c>
      <c r="M4" s="43" t="s">
        <v>16</v>
      </c>
      <c r="N4" s="43" t="s">
        <v>17</v>
      </c>
    </row>
    <row r="5" spans="1:14" x14ac:dyDescent="0.25">
      <c r="A5" s="7">
        <v>45850</v>
      </c>
      <c r="B5" s="8">
        <v>0.13803240740740741</v>
      </c>
      <c r="C5" s="9">
        <v>31.9</v>
      </c>
      <c r="D5" s="9">
        <v>38</v>
      </c>
      <c r="E5" s="10">
        <v>6.1</v>
      </c>
      <c r="G5" s="41" t="s">
        <v>19</v>
      </c>
      <c r="H5" s="44">
        <v>30</v>
      </c>
      <c r="I5" s="40">
        <v>36.5</v>
      </c>
      <c r="J5" s="40">
        <v>37.200000000000003</v>
      </c>
      <c r="K5" s="40">
        <v>37.5</v>
      </c>
      <c r="L5" s="40">
        <f t="shared" ref="L5:L7" si="0">AVERAGE(H5:K5)</f>
        <v>35.299999999999997</v>
      </c>
      <c r="M5" s="40">
        <v>35</v>
      </c>
      <c r="N5" s="40">
        <f t="shared" ref="N5:N19" si="1">((L5-M5)/M5)*100</f>
        <v>0.85714285714284899</v>
      </c>
    </row>
    <row r="6" spans="1:14" x14ac:dyDescent="0.25">
      <c r="A6" s="11">
        <v>45850</v>
      </c>
      <c r="B6" s="12">
        <v>0.13881944444444444</v>
      </c>
      <c r="C6" s="5">
        <v>32.9</v>
      </c>
      <c r="D6" s="5">
        <v>38</v>
      </c>
      <c r="E6" s="6">
        <v>5.0999999999999996</v>
      </c>
      <c r="G6" s="41" t="s">
        <v>20</v>
      </c>
      <c r="H6" s="44">
        <v>37.700000000000003</v>
      </c>
      <c r="I6" s="40">
        <v>37.9</v>
      </c>
      <c r="J6" s="40">
        <v>37.9</v>
      </c>
      <c r="K6" s="40">
        <v>37.799999999999997</v>
      </c>
      <c r="L6" s="40">
        <f t="shared" si="0"/>
        <v>37.825000000000003</v>
      </c>
      <c r="M6" s="40">
        <v>36</v>
      </c>
      <c r="N6" s="40">
        <f t="shared" si="1"/>
        <v>5.0694444444444517</v>
      </c>
    </row>
    <row r="7" spans="1:14" x14ac:dyDescent="0.25">
      <c r="A7" s="7">
        <v>45850</v>
      </c>
      <c r="B7" s="8">
        <v>0.13952546296296298</v>
      </c>
      <c r="C7" s="9">
        <v>33.6</v>
      </c>
      <c r="D7" s="9">
        <v>38</v>
      </c>
      <c r="E7" s="10">
        <v>4.4000000000000004</v>
      </c>
      <c r="G7" s="41" t="s">
        <v>21</v>
      </c>
      <c r="H7" s="44">
        <v>37.9</v>
      </c>
      <c r="I7" s="44">
        <v>37.9</v>
      </c>
      <c r="J7" s="44">
        <v>37.9</v>
      </c>
      <c r="K7" s="44">
        <v>37.9</v>
      </c>
      <c r="L7" s="40">
        <f t="shared" si="0"/>
        <v>37.9</v>
      </c>
      <c r="M7" s="40">
        <v>37</v>
      </c>
      <c r="N7" s="40">
        <f t="shared" si="1"/>
        <v>2.4324324324324289</v>
      </c>
    </row>
    <row r="8" spans="1:14" x14ac:dyDescent="0.25">
      <c r="A8" s="11">
        <v>45850</v>
      </c>
      <c r="B8" s="12">
        <v>0.14019675925925926</v>
      </c>
      <c r="C8" s="5">
        <v>34.200000000000003</v>
      </c>
      <c r="D8" s="5">
        <v>38</v>
      </c>
      <c r="E8" s="6">
        <v>3.8</v>
      </c>
      <c r="G8" s="41" t="s">
        <v>22</v>
      </c>
      <c r="H8" s="44">
        <v>38</v>
      </c>
      <c r="I8" s="44">
        <v>38</v>
      </c>
      <c r="J8" s="44">
        <v>37.9</v>
      </c>
      <c r="K8" s="40">
        <v>38</v>
      </c>
      <c r="L8" s="40">
        <f>AVERAGE(H8:K8)</f>
        <v>37.975000000000001</v>
      </c>
      <c r="M8" s="40">
        <v>38</v>
      </c>
      <c r="N8" s="40">
        <f t="shared" si="1"/>
        <v>-6.578947368420679E-2</v>
      </c>
    </row>
    <row r="9" spans="1:14" x14ac:dyDescent="0.25">
      <c r="A9" s="7">
        <v>45850</v>
      </c>
      <c r="B9" s="8">
        <v>0.14094907407407409</v>
      </c>
      <c r="C9" s="9">
        <v>34.6</v>
      </c>
      <c r="D9" s="9">
        <v>38</v>
      </c>
      <c r="E9" s="10">
        <v>3.4</v>
      </c>
      <c r="G9" s="41" t="s">
        <v>23</v>
      </c>
      <c r="H9" s="40">
        <v>37.9</v>
      </c>
      <c r="I9" s="40">
        <v>37.9</v>
      </c>
      <c r="J9" s="40">
        <v>38.1</v>
      </c>
      <c r="K9" s="40">
        <v>38</v>
      </c>
      <c r="L9" s="40">
        <f t="shared" ref="L9:L19" si="2">AVERAGE(H9:K9)</f>
        <v>37.975000000000001</v>
      </c>
      <c r="M9" s="40">
        <v>38</v>
      </c>
      <c r="N9" s="40">
        <f t="shared" si="1"/>
        <v>-6.578947368420679E-2</v>
      </c>
    </row>
    <row r="10" spans="1:14" x14ac:dyDescent="0.25">
      <c r="A10" s="11">
        <v>45850</v>
      </c>
      <c r="B10" s="12">
        <v>0.14170138888888889</v>
      </c>
      <c r="C10" s="5">
        <v>35.1</v>
      </c>
      <c r="D10" s="5">
        <v>38</v>
      </c>
      <c r="E10" s="6">
        <v>2.9</v>
      </c>
      <c r="G10" s="41" t="s">
        <v>24</v>
      </c>
      <c r="H10" s="40">
        <v>38</v>
      </c>
      <c r="I10" s="40">
        <v>38.1</v>
      </c>
      <c r="J10" s="40">
        <v>38.200000000000003</v>
      </c>
      <c r="K10" s="40">
        <v>38.200000000000003</v>
      </c>
      <c r="L10" s="40">
        <f t="shared" si="2"/>
        <v>38.125</v>
      </c>
      <c r="M10" s="40">
        <v>38</v>
      </c>
      <c r="N10" s="40">
        <f t="shared" si="1"/>
        <v>0.3289473684210526</v>
      </c>
    </row>
    <row r="11" spans="1:14" x14ac:dyDescent="0.25">
      <c r="A11" s="7">
        <v>45850</v>
      </c>
      <c r="B11" s="8">
        <v>0.14241898148148149</v>
      </c>
      <c r="C11" s="9">
        <v>35.5</v>
      </c>
      <c r="D11" s="9">
        <v>38</v>
      </c>
      <c r="E11" s="10">
        <v>2.5</v>
      </c>
      <c r="G11" s="41" t="s">
        <v>25</v>
      </c>
      <c r="H11" s="40">
        <v>38.299999999999997</v>
      </c>
      <c r="I11" s="40">
        <v>38.4</v>
      </c>
      <c r="J11" s="40">
        <v>38.4</v>
      </c>
      <c r="K11" s="40">
        <v>38.4</v>
      </c>
      <c r="L11" s="40">
        <f t="shared" si="2"/>
        <v>38.375</v>
      </c>
      <c r="M11" s="40">
        <v>38</v>
      </c>
      <c r="N11" s="40">
        <f t="shared" si="1"/>
        <v>0.98684210526315785</v>
      </c>
    </row>
    <row r="12" spans="1:14" x14ac:dyDescent="0.25">
      <c r="A12" s="11">
        <v>45850</v>
      </c>
      <c r="B12" s="12">
        <v>0.143125</v>
      </c>
      <c r="C12" s="5">
        <v>35.799999999999997</v>
      </c>
      <c r="D12" s="5">
        <v>38</v>
      </c>
      <c r="E12" s="6">
        <v>2.2000000000000002</v>
      </c>
      <c r="G12" s="41" t="s">
        <v>26</v>
      </c>
      <c r="H12" s="40">
        <v>38.4</v>
      </c>
      <c r="I12" s="40">
        <v>38.5</v>
      </c>
      <c r="J12" s="40">
        <v>38.6</v>
      </c>
      <c r="K12" s="40">
        <v>38.6</v>
      </c>
      <c r="L12" s="40">
        <f t="shared" si="2"/>
        <v>38.524999999999999</v>
      </c>
      <c r="M12" s="40">
        <v>38</v>
      </c>
      <c r="N12" s="40">
        <f t="shared" si="1"/>
        <v>1.3815789473684175</v>
      </c>
    </row>
    <row r="13" spans="1:14" x14ac:dyDescent="0.25">
      <c r="A13" s="7">
        <v>45850</v>
      </c>
      <c r="B13" s="8">
        <v>0.14457175925925925</v>
      </c>
      <c r="C13" s="9">
        <v>36.299999999999997</v>
      </c>
      <c r="D13" s="9">
        <v>38</v>
      </c>
      <c r="E13" s="10">
        <v>1.7</v>
      </c>
      <c r="G13" s="41" t="s">
        <v>27</v>
      </c>
      <c r="H13" s="40">
        <v>38.6</v>
      </c>
      <c r="I13" s="40">
        <v>38.700000000000003</v>
      </c>
      <c r="J13" s="40">
        <v>38.700000000000003</v>
      </c>
      <c r="K13" s="40">
        <v>38.9</v>
      </c>
      <c r="L13" s="40">
        <f t="shared" si="2"/>
        <v>38.725000000000001</v>
      </c>
      <c r="M13" s="40">
        <v>38</v>
      </c>
      <c r="N13" s="40">
        <f t="shared" si="1"/>
        <v>1.9078947368421091</v>
      </c>
    </row>
    <row r="14" spans="1:14" x14ac:dyDescent="0.25">
      <c r="A14" s="11">
        <v>45850</v>
      </c>
      <c r="B14" s="12">
        <v>0.14597222222222223</v>
      </c>
      <c r="C14" s="5">
        <v>36.5</v>
      </c>
      <c r="D14" s="5">
        <v>38</v>
      </c>
      <c r="E14" s="6">
        <v>1.5</v>
      </c>
      <c r="G14" s="41" t="s">
        <v>28</v>
      </c>
      <c r="H14" s="40">
        <v>38.9</v>
      </c>
      <c r="I14" s="40">
        <v>38.9</v>
      </c>
      <c r="J14" s="40">
        <v>38.799999999999997</v>
      </c>
      <c r="K14" s="40">
        <v>38.9</v>
      </c>
      <c r="L14" s="40">
        <f t="shared" si="2"/>
        <v>38.875</v>
      </c>
      <c r="M14" s="40">
        <v>38</v>
      </c>
      <c r="N14" s="40">
        <f t="shared" si="1"/>
        <v>2.3026315789473681</v>
      </c>
    </row>
    <row r="15" spans="1:14" x14ac:dyDescent="0.25">
      <c r="A15" s="7">
        <v>45850</v>
      </c>
      <c r="B15" s="8">
        <v>0.1474074074074074</v>
      </c>
      <c r="C15" s="9">
        <v>36.700000000000003</v>
      </c>
      <c r="D15" s="9">
        <v>38</v>
      </c>
      <c r="E15" s="10">
        <v>1.3</v>
      </c>
      <c r="G15" s="41" t="s">
        <v>29</v>
      </c>
      <c r="H15" s="40">
        <v>38.799999999999997</v>
      </c>
      <c r="I15" s="40">
        <v>38.9</v>
      </c>
      <c r="J15" s="40">
        <v>38.9</v>
      </c>
      <c r="K15" s="40">
        <v>38.9</v>
      </c>
      <c r="L15" s="40">
        <f t="shared" si="2"/>
        <v>38.875</v>
      </c>
      <c r="M15" s="40">
        <v>38</v>
      </c>
      <c r="N15" s="40">
        <f t="shared" si="1"/>
        <v>2.3026315789473681</v>
      </c>
    </row>
    <row r="16" spans="1:14" x14ac:dyDescent="0.25">
      <c r="A16" s="11">
        <v>45850</v>
      </c>
      <c r="B16" s="12">
        <v>0.14887731481481481</v>
      </c>
      <c r="C16" s="5">
        <v>36.799999999999997</v>
      </c>
      <c r="D16" s="5">
        <v>38</v>
      </c>
      <c r="E16" s="6">
        <v>1.2</v>
      </c>
      <c r="G16" s="41" t="s">
        <v>30</v>
      </c>
      <c r="H16" s="40">
        <v>38.9</v>
      </c>
      <c r="I16" s="40">
        <v>38.9</v>
      </c>
      <c r="J16" s="40">
        <v>38.9</v>
      </c>
      <c r="K16" s="40">
        <v>38.9</v>
      </c>
      <c r="L16" s="40">
        <f t="shared" si="2"/>
        <v>38.9</v>
      </c>
      <c r="M16" s="40">
        <v>38</v>
      </c>
      <c r="N16" s="40">
        <f t="shared" si="1"/>
        <v>2.3684210526315752</v>
      </c>
    </row>
    <row r="17" spans="1:14" x14ac:dyDescent="0.25">
      <c r="A17" s="7">
        <v>45850</v>
      </c>
      <c r="B17" s="8">
        <v>0.15032407407407408</v>
      </c>
      <c r="C17" s="9">
        <v>36.9</v>
      </c>
      <c r="D17" s="9">
        <v>38</v>
      </c>
      <c r="E17" s="10">
        <v>1.1000000000000001</v>
      </c>
      <c r="G17" s="41" t="s">
        <v>31</v>
      </c>
      <c r="H17" s="40">
        <v>38.9</v>
      </c>
      <c r="I17" s="40">
        <v>38.9</v>
      </c>
      <c r="J17" s="40">
        <v>38.9</v>
      </c>
      <c r="K17" s="40">
        <v>39</v>
      </c>
      <c r="L17" s="40">
        <f t="shared" si="2"/>
        <v>38.924999999999997</v>
      </c>
      <c r="M17" s="40">
        <v>38</v>
      </c>
      <c r="N17" s="40">
        <f t="shared" si="1"/>
        <v>2.4342105263157823</v>
      </c>
    </row>
    <row r="18" spans="1:14" x14ac:dyDescent="0.25">
      <c r="A18" s="11">
        <v>45850</v>
      </c>
      <c r="B18" s="12">
        <v>0.15178240740740739</v>
      </c>
      <c r="C18" s="5">
        <v>37</v>
      </c>
      <c r="D18" s="5">
        <v>38</v>
      </c>
      <c r="E18" s="6">
        <v>1</v>
      </c>
      <c r="G18" s="41" t="s">
        <v>32</v>
      </c>
      <c r="H18" s="40">
        <v>39</v>
      </c>
      <c r="I18" s="40">
        <v>39</v>
      </c>
      <c r="J18" s="40">
        <v>39</v>
      </c>
      <c r="K18" s="40">
        <v>39</v>
      </c>
      <c r="L18" s="40">
        <f t="shared" si="2"/>
        <v>39</v>
      </c>
      <c r="M18" s="40">
        <v>38</v>
      </c>
      <c r="N18" s="40">
        <f t="shared" si="1"/>
        <v>2.6315789473684208</v>
      </c>
    </row>
    <row r="19" spans="1:14" x14ac:dyDescent="0.25">
      <c r="A19" s="7">
        <v>45850</v>
      </c>
      <c r="B19" s="8">
        <v>0.15319444444444444</v>
      </c>
      <c r="C19" s="9">
        <v>37.1</v>
      </c>
      <c r="D19" s="9">
        <v>38</v>
      </c>
      <c r="E19" s="10">
        <v>0.9</v>
      </c>
      <c r="G19" s="41" t="s">
        <v>33</v>
      </c>
      <c r="H19" s="40">
        <v>39</v>
      </c>
      <c r="I19" s="40">
        <v>39</v>
      </c>
      <c r="J19" s="40">
        <v>38.799999999999997</v>
      </c>
      <c r="K19" s="40">
        <v>38.799999999999997</v>
      </c>
      <c r="L19" s="40">
        <f t="shared" si="2"/>
        <v>38.9</v>
      </c>
      <c r="M19" s="40">
        <v>38</v>
      </c>
      <c r="N19" s="40">
        <f t="shared" si="1"/>
        <v>2.3684210526315752</v>
      </c>
    </row>
    <row r="20" spans="1:14" x14ac:dyDescent="0.25">
      <c r="A20" s="11">
        <v>45850</v>
      </c>
      <c r="B20" s="12">
        <v>0.15462962962962962</v>
      </c>
      <c r="C20" s="5">
        <v>37.200000000000003</v>
      </c>
      <c r="D20" s="5">
        <v>38</v>
      </c>
      <c r="E20" s="6">
        <v>0.8</v>
      </c>
    </row>
    <row r="21" spans="1:14" x14ac:dyDescent="0.25">
      <c r="A21" s="7">
        <v>45850</v>
      </c>
      <c r="B21" s="8">
        <v>0.15611111111111112</v>
      </c>
      <c r="C21" s="9">
        <v>37.200000000000003</v>
      </c>
      <c r="D21" s="9">
        <v>38</v>
      </c>
      <c r="E21" s="10">
        <v>0.8</v>
      </c>
      <c r="G21" s="41" t="s">
        <v>10</v>
      </c>
      <c r="H21" s="43" t="s">
        <v>18</v>
      </c>
      <c r="I21" s="43" t="s">
        <v>16</v>
      </c>
      <c r="J21" s="43" t="s">
        <v>10</v>
      </c>
    </row>
    <row r="22" spans="1:14" x14ac:dyDescent="0.25">
      <c r="A22" s="11">
        <v>45850</v>
      </c>
      <c r="B22" s="12">
        <v>0.15751157407407407</v>
      </c>
      <c r="C22" s="5">
        <v>37.200000000000003</v>
      </c>
      <c r="D22" s="5">
        <v>38</v>
      </c>
      <c r="E22" s="6">
        <v>0.8</v>
      </c>
      <c r="G22" s="45">
        <v>0.1365625</v>
      </c>
      <c r="H22" s="46">
        <v>30</v>
      </c>
      <c r="I22" s="46">
        <v>38</v>
      </c>
      <c r="J22" s="47">
        <f>G30-G22</f>
        <v>0.12501157407407407</v>
      </c>
    </row>
    <row r="23" spans="1:14" x14ac:dyDescent="0.25">
      <c r="A23" s="7">
        <v>45850</v>
      </c>
      <c r="B23" s="8">
        <v>0.1590625</v>
      </c>
      <c r="C23" s="9">
        <v>37.299999999999997</v>
      </c>
      <c r="D23" s="9">
        <v>38</v>
      </c>
      <c r="E23" s="10">
        <v>0.7</v>
      </c>
      <c r="G23" s="48">
        <v>0.13731481481481481</v>
      </c>
      <c r="H23" s="49">
        <v>31</v>
      </c>
      <c r="I23" s="49">
        <v>38</v>
      </c>
      <c r="J23" s="47">
        <f>G30-G23</f>
        <v>0.12425925925925926</v>
      </c>
    </row>
    <row r="24" spans="1:14" x14ac:dyDescent="0.25">
      <c r="A24" s="11">
        <v>45850</v>
      </c>
      <c r="B24" s="12">
        <v>0.16045138888888888</v>
      </c>
      <c r="C24" s="5">
        <v>37.299999999999997</v>
      </c>
      <c r="D24" s="5">
        <v>38</v>
      </c>
      <c r="E24" s="6">
        <v>0.7</v>
      </c>
      <c r="G24" s="45">
        <v>0.13803240740740741</v>
      </c>
      <c r="H24" s="46">
        <v>32</v>
      </c>
      <c r="I24" s="46">
        <v>38</v>
      </c>
      <c r="J24" s="47">
        <f>G30-G24</f>
        <v>0.12354166666666666</v>
      </c>
    </row>
    <row r="25" spans="1:14" x14ac:dyDescent="0.25">
      <c r="A25" s="7">
        <v>45850</v>
      </c>
      <c r="B25" s="8">
        <v>0.16181712962962963</v>
      </c>
      <c r="C25" s="9">
        <v>37.4</v>
      </c>
      <c r="D25" s="9">
        <v>38</v>
      </c>
      <c r="E25" s="10">
        <v>0.6</v>
      </c>
      <c r="G25" s="48">
        <v>0.13881944444444444</v>
      </c>
      <c r="H25" s="49">
        <v>33</v>
      </c>
      <c r="I25" s="49">
        <v>38</v>
      </c>
      <c r="J25" s="47">
        <f>G30-G25</f>
        <v>0.12275462962962963</v>
      </c>
    </row>
    <row r="26" spans="1:14" x14ac:dyDescent="0.25">
      <c r="A26" s="11">
        <v>45850</v>
      </c>
      <c r="B26" s="12">
        <v>0.16321759259259258</v>
      </c>
      <c r="C26" s="5">
        <v>37.4</v>
      </c>
      <c r="D26" s="5">
        <v>38</v>
      </c>
      <c r="E26" s="6">
        <v>0.6</v>
      </c>
      <c r="G26" s="45">
        <v>0.13952546296296298</v>
      </c>
      <c r="H26" s="46">
        <v>34</v>
      </c>
      <c r="I26" s="46">
        <v>38</v>
      </c>
      <c r="J26" s="47">
        <f>G30-G26</f>
        <v>0.12204861111111109</v>
      </c>
    </row>
    <row r="27" spans="1:14" x14ac:dyDescent="0.25">
      <c r="A27" s="7">
        <v>45850</v>
      </c>
      <c r="B27" s="8">
        <v>0.16464120370370369</v>
      </c>
      <c r="C27" s="9">
        <v>37.5</v>
      </c>
      <c r="D27" s="9">
        <v>38</v>
      </c>
      <c r="E27" s="10">
        <v>0.5</v>
      </c>
      <c r="G27" s="48">
        <v>0.14170138888888889</v>
      </c>
      <c r="H27" s="49">
        <v>35</v>
      </c>
      <c r="I27" s="49">
        <v>38</v>
      </c>
      <c r="J27" s="47">
        <f>G30-G27</f>
        <v>0.11987268518518518</v>
      </c>
    </row>
    <row r="28" spans="1:14" x14ac:dyDescent="0.25">
      <c r="A28" s="11">
        <v>45850</v>
      </c>
      <c r="B28" s="12">
        <v>0.16608796296296297</v>
      </c>
      <c r="C28" s="5">
        <v>37.5</v>
      </c>
      <c r="D28" s="5">
        <v>38</v>
      </c>
      <c r="E28" s="6">
        <v>0.5</v>
      </c>
      <c r="G28" s="45">
        <v>0.14457175925925925</v>
      </c>
      <c r="H28" s="46">
        <v>36</v>
      </c>
      <c r="I28" s="46">
        <v>38</v>
      </c>
      <c r="J28" s="47">
        <f>G30-G28</f>
        <v>0.11700231481481482</v>
      </c>
    </row>
    <row r="29" spans="1:14" x14ac:dyDescent="0.25">
      <c r="A29" s="7">
        <v>45850</v>
      </c>
      <c r="B29" s="8">
        <v>0.1675462962962963</v>
      </c>
      <c r="C29" s="9">
        <v>37.5</v>
      </c>
      <c r="D29" s="9">
        <v>38</v>
      </c>
      <c r="E29" s="10">
        <v>0.5</v>
      </c>
      <c r="G29" s="48">
        <v>0.15178240740740739</v>
      </c>
      <c r="H29" s="49">
        <v>37</v>
      </c>
      <c r="I29" s="49">
        <v>38</v>
      </c>
      <c r="J29" s="47">
        <f>G30-G29</f>
        <v>0.10979166666666668</v>
      </c>
    </row>
    <row r="30" spans="1:14" x14ac:dyDescent="0.25">
      <c r="A30" s="11">
        <v>45850</v>
      </c>
      <c r="B30" s="12">
        <v>0.17792824074074073</v>
      </c>
      <c r="C30" s="5">
        <v>37.700000000000003</v>
      </c>
      <c r="D30" s="5">
        <v>38</v>
      </c>
      <c r="E30" s="6">
        <v>0.3</v>
      </c>
      <c r="G30" s="48">
        <v>0.26157407407407407</v>
      </c>
      <c r="H30" s="49">
        <v>38</v>
      </c>
      <c r="I30" s="46">
        <v>38</v>
      </c>
      <c r="J30" s="47">
        <f>G30-G30</f>
        <v>0</v>
      </c>
    </row>
    <row r="31" spans="1:14" x14ac:dyDescent="0.25">
      <c r="A31" s="7">
        <v>45850</v>
      </c>
      <c r="B31" s="8">
        <v>0.18837962962962962</v>
      </c>
      <c r="C31" s="9">
        <v>37.9</v>
      </c>
      <c r="D31" s="9">
        <v>38</v>
      </c>
      <c r="E31" s="10">
        <v>0.1</v>
      </c>
    </row>
    <row r="32" spans="1:14" x14ac:dyDescent="0.25">
      <c r="A32" s="11">
        <v>45850</v>
      </c>
      <c r="B32" s="12">
        <v>0.1988425925925926</v>
      </c>
      <c r="C32" s="5">
        <v>37.9</v>
      </c>
      <c r="D32" s="5">
        <v>38</v>
      </c>
      <c r="E32" s="6">
        <v>0.1</v>
      </c>
    </row>
    <row r="33" spans="1:5" x14ac:dyDescent="0.25">
      <c r="A33" s="7">
        <v>45850</v>
      </c>
      <c r="B33" s="8">
        <v>0.20935185185185184</v>
      </c>
      <c r="C33" s="9">
        <v>37.799999999999997</v>
      </c>
      <c r="D33" s="9">
        <v>38</v>
      </c>
      <c r="E33" s="10">
        <v>0.2</v>
      </c>
    </row>
    <row r="34" spans="1:5" x14ac:dyDescent="0.25">
      <c r="A34" s="11">
        <v>45850</v>
      </c>
      <c r="B34" s="12">
        <v>0.2197337962962963</v>
      </c>
      <c r="C34" s="5">
        <v>37.9</v>
      </c>
      <c r="D34" s="5">
        <v>38</v>
      </c>
      <c r="E34" s="6">
        <v>0.1</v>
      </c>
    </row>
    <row r="35" spans="1:5" x14ac:dyDescent="0.25">
      <c r="A35" s="7">
        <v>45850</v>
      </c>
      <c r="B35" s="8">
        <v>0.23020833333333332</v>
      </c>
      <c r="C35" s="9">
        <v>37.9</v>
      </c>
      <c r="D35" s="9">
        <v>38</v>
      </c>
      <c r="E35" s="10">
        <v>0.1</v>
      </c>
    </row>
    <row r="36" spans="1:5" x14ac:dyDescent="0.25">
      <c r="A36" s="11">
        <v>45850</v>
      </c>
      <c r="B36" s="12">
        <v>0.2406712962962963</v>
      </c>
      <c r="C36" s="5">
        <v>37.9</v>
      </c>
      <c r="D36" s="5">
        <v>38</v>
      </c>
      <c r="E36" s="6">
        <v>0.1</v>
      </c>
    </row>
    <row r="37" spans="1:5" x14ac:dyDescent="0.25">
      <c r="A37" s="7">
        <v>45850</v>
      </c>
      <c r="B37" s="8">
        <v>0.25111111111111112</v>
      </c>
      <c r="C37" s="9">
        <v>37.9</v>
      </c>
      <c r="D37" s="9">
        <v>38</v>
      </c>
      <c r="E37" s="10">
        <v>0.1</v>
      </c>
    </row>
    <row r="38" spans="1:5" x14ac:dyDescent="0.25">
      <c r="A38" s="11">
        <v>45850</v>
      </c>
      <c r="B38" s="12">
        <v>0.26157407407407407</v>
      </c>
      <c r="C38" s="5">
        <v>38</v>
      </c>
      <c r="D38" s="5">
        <v>38</v>
      </c>
      <c r="E38" s="6">
        <v>0</v>
      </c>
    </row>
    <row r="39" spans="1:5" x14ac:dyDescent="0.25">
      <c r="A39" s="7">
        <v>45850</v>
      </c>
      <c r="B39" s="8">
        <v>0.27201388888888889</v>
      </c>
      <c r="C39" s="9">
        <v>38</v>
      </c>
      <c r="D39" s="9">
        <v>38</v>
      </c>
      <c r="E39" s="10">
        <v>0</v>
      </c>
    </row>
    <row r="40" spans="1:5" x14ac:dyDescent="0.25">
      <c r="A40" s="11">
        <v>45850</v>
      </c>
      <c r="B40" s="12">
        <v>0.28248842592592593</v>
      </c>
      <c r="C40" s="5">
        <v>37.9</v>
      </c>
      <c r="D40" s="5">
        <v>38</v>
      </c>
      <c r="E40" s="6">
        <v>0.1</v>
      </c>
    </row>
    <row r="41" spans="1:5" x14ac:dyDescent="0.25">
      <c r="A41" s="7">
        <v>45850</v>
      </c>
      <c r="B41" s="8">
        <v>0.29296296296296298</v>
      </c>
      <c r="C41" s="9">
        <v>38</v>
      </c>
      <c r="D41" s="9">
        <v>38</v>
      </c>
      <c r="E41" s="10">
        <v>0</v>
      </c>
    </row>
    <row r="42" spans="1:5" x14ac:dyDescent="0.25">
      <c r="A42" s="11">
        <v>45850</v>
      </c>
      <c r="B42" s="12">
        <v>0.30343750000000003</v>
      </c>
      <c r="C42" s="5">
        <v>37.9</v>
      </c>
      <c r="D42" s="5">
        <v>38</v>
      </c>
      <c r="E42" s="6">
        <v>0.1</v>
      </c>
    </row>
    <row r="43" spans="1:5" x14ac:dyDescent="0.25">
      <c r="A43" s="7">
        <v>45850</v>
      </c>
      <c r="B43" s="8">
        <v>0.31391203703703702</v>
      </c>
      <c r="C43" s="9">
        <v>37.9</v>
      </c>
      <c r="D43" s="9">
        <v>38</v>
      </c>
      <c r="E43" s="10">
        <v>0.1</v>
      </c>
    </row>
    <row r="44" spans="1:5" x14ac:dyDescent="0.25">
      <c r="A44" s="11">
        <v>45850</v>
      </c>
      <c r="B44" s="12">
        <v>0.3243287037037037</v>
      </c>
      <c r="C44" s="5">
        <v>38.1</v>
      </c>
      <c r="D44" s="5">
        <v>38</v>
      </c>
      <c r="E44" s="6">
        <v>0.1</v>
      </c>
    </row>
    <row r="45" spans="1:5" x14ac:dyDescent="0.25">
      <c r="A45" s="7">
        <v>45850</v>
      </c>
      <c r="B45" s="8">
        <v>0.33480324074074075</v>
      </c>
      <c r="C45" s="9">
        <v>38</v>
      </c>
      <c r="D45" s="9">
        <v>38</v>
      </c>
      <c r="E45" s="10">
        <v>0</v>
      </c>
    </row>
    <row r="46" spans="1:5" x14ac:dyDescent="0.25">
      <c r="A46" s="11">
        <v>45850</v>
      </c>
      <c r="B46" s="12">
        <v>0.3452662037037037</v>
      </c>
      <c r="C46" s="5">
        <v>38</v>
      </c>
      <c r="D46" s="5">
        <v>38</v>
      </c>
      <c r="E46" s="6">
        <v>0</v>
      </c>
    </row>
    <row r="47" spans="1:5" x14ac:dyDescent="0.25">
      <c r="A47" s="7">
        <v>45850</v>
      </c>
      <c r="B47" s="8">
        <v>0.35568287037037039</v>
      </c>
      <c r="C47" s="9">
        <v>38.1</v>
      </c>
      <c r="D47" s="9">
        <v>38</v>
      </c>
      <c r="E47" s="10">
        <v>0.1</v>
      </c>
    </row>
    <row r="48" spans="1:5" x14ac:dyDescent="0.25">
      <c r="A48" s="11">
        <v>45850</v>
      </c>
      <c r="B48" s="12">
        <v>0.36615740740740743</v>
      </c>
      <c r="C48" s="5">
        <v>38.200000000000003</v>
      </c>
      <c r="D48" s="5">
        <v>38</v>
      </c>
      <c r="E48" s="6">
        <v>0.2</v>
      </c>
    </row>
    <row r="49" spans="1:5" x14ac:dyDescent="0.25">
      <c r="A49" s="7">
        <v>45850</v>
      </c>
      <c r="B49" s="8">
        <v>0.37660879629629629</v>
      </c>
      <c r="C49" s="9">
        <v>38.200000000000003</v>
      </c>
      <c r="D49" s="9">
        <v>38</v>
      </c>
      <c r="E49" s="10">
        <v>0.2</v>
      </c>
    </row>
    <row r="50" spans="1:5" x14ac:dyDescent="0.25">
      <c r="A50" s="11">
        <v>45850</v>
      </c>
      <c r="B50" s="12">
        <v>0.38708333333333333</v>
      </c>
      <c r="C50" s="5">
        <v>38.299999999999997</v>
      </c>
      <c r="D50" s="5">
        <v>38</v>
      </c>
      <c r="E50" s="6">
        <v>0.3</v>
      </c>
    </row>
    <row r="51" spans="1:5" x14ac:dyDescent="0.25">
      <c r="A51" s="7">
        <v>45850</v>
      </c>
      <c r="B51" s="8">
        <v>0.39753472222222225</v>
      </c>
      <c r="C51" s="9">
        <v>38.4</v>
      </c>
      <c r="D51" s="9">
        <v>38</v>
      </c>
      <c r="E51" s="10">
        <v>0.4</v>
      </c>
    </row>
    <row r="52" spans="1:5" x14ac:dyDescent="0.25">
      <c r="A52" s="11">
        <v>45850</v>
      </c>
      <c r="B52" s="12">
        <v>0.40793981481481484</v>
      </c>
      <c r="C52" s="5">
        <v>38.4</v>
      </c>
      <c r="D52" s="5">
        <v>38</v>
      </c>
      <c r="E52" s="6">
        <v>0.4</v>
      </c>
    </row>
    <row r="53" spans="1:5" x14ac:dyDescent="0.25">
      <c r="A53" s="7">
        <v>45850</v>
      </c>
      <c r="B53" s="8">
        <v>0.41842592592592592</v>
      </c>
      <c r="C53" s="9">
        <v>38.4</v>
      </c>
      <c r="D53" s="9">
        <v>38</v>
      </c>
      <c r="E53" s="10">
        <v>0.4</v>
      </c>
    </row>
    <row r="54" spans="1:5" x14ac:dyDescent="0.25">
      <c r="A54" s="11">
        <v>45850</v>
      </c>
      <c r="B54" s="12">
        <v>0.42885416666666665</v>
      </c>
      <c r="C54" s="5">
        <v>38.4</v>
      </c>
      <c r="D54" s="5">
        <v>38</v>
      </c>
      <c r="E54" s="6">
        <v>0.4</v>
      </c>
    </row>
    <row r="55" spans="1:5" x14ac:dyDescent="0.25">
      <c r="A55" s="7">
        <v>45850</v>
      </c>
      <c r="B55" s="8">
        <v>0.43932870370370369</v>
      </c>
      <c r="C55" s="9">
        <v>38.5</v>
      </c>
      <c r="D55" s="9">
        <v>38</v>
      </c>
      <c r="E55" s="10">
        <v>0.5</v>
      </c>
    </row>
    <row r="56" spans="1:5" x14ac:dyDescent="0.25">
      <c r="A56" s="11">
        <v>45850</v>
      </c>
      <c r="B56" s="12">
        <v>0.44978009259259261</v>
      </c>
      <c r="C56" s="5">
        <v>38.6</v>
      </c>
      <c r="D56" s="5">
        <v>38</v>
      </c>
      <c r="E56" s="6">
        <v>0.6</v>
      </c>
    </row>
    <row r="57" spans="1:5" x14ac:dyDescent="0.25">
      <c r="A57" s="7">
        <v>45850</v>
      </c>
      <c r="B57" s="8">
        <v>0.46021990740740742</v>
      </c>
      <c r="C57" s="9">
        <v>38.6</v>
      </c>
      <c r="D57" s="9">
        <v>38</v>
      </c>
      <c r="E57" s="10">
        <v>0.6</v>
      </c>
    </row>
    <row r="58" spans="1:5" x14ac:dyDescent="0.25">
      <c r="A58" s="11">
        <v>45850</v>
      </c>
      <c r="B58" s="12">
        <v>0.47068287037037038</v>
      </c>
      <c r="C58" s="5">
        <v>38.6</v>
      </c>
      <c r="D58" s="5">
        <v>38</v>
      </c>
      <c r="E58" s="6">
        <v>0.6</v>
      </c>
    </row>
    <row r="59" spans="1:5" x14ac:dyDescent="0.25">
      <c r="A59" s="7">
        <v>45850</v>
      </c>
      <c r="B59" s="8">
        <v>0.48116898148148146</v>
      </c>
      <c r="C59" s="9">
        <v>38.700000000000003</v>
      </c>
      <c r="D59" s="9">
        <v>38</v>
      </c>
      <c r="E59" s="10">
        <v>0.7</v>
      </c>
    </row>
    <row r="60" spans="1:5" x14ac:dyDescent="0.25">
      <c r="A60" s="11">
        <v>45850</v>
      </c>
      <c r="B60" s="12">
        <v>0.49163194444444447</v>
      </c>
      <c r="C60" s="5">
        <v>38.700000000000003</v>
      </c>
      <c r="D60" s="5">
        <v>38</v>
      </c>
      <c r="E60" s="6">
        <v>0.7</v>
      </c>
    </row>
    <row r="61" spans="1:5" x14ac:dyDescent="0.25">
      <c r="A61" s="7">
        <v>45850</v>
      </c>
      <c r="B61" s="8">
        <v>0.5020486111111111</v>
      </c>
      <c r="C61" s="9">
        <v>38.9</v>
      </c>
      <c r="D61" s="9">
        <v>38</v>
      </c>
      <c r="E61" s="10">
        <v>0.9</v>
      </c>
    </row>
    <row r="62" spans="1:5" x14ac:dyDescent="0.25">
      <c r="A62" s="11">
        <v>45850</v>
      </c>
      <c r="B62" s="12">
        <v>0.51249999999999996</v>
      </c>
      <c r="C62" s="5">
        <v>38.9</v>
      </c>
      <c r="D62" s="5">
        <v>38</v>
      </c>
      <c r="E62" s="6">
        <v>0.9</v>
      </c>
    </row>
    <row r="63" spans="1:5" x14ac:dyDescent="0.25">
      <c r="A63" s="7">
        <v>45850</v>
      </c>
      <c r="B63" s="8">
        <v>0.5229166666666667</v>
      </c>
      <c r="C63" s="9">
        <v>38.9</v>
      </c>
      <c r="D63" s="9">
        <v>38</v>
      </c>
      <c r="E63" s="10">
        <v>0.9</v>
      </c>
    </row>
    <row r="64" spans="1:5" x14ac:dyDescent="0.25">
      <c r="A64" s="11">
        <v>45850</v>
      </c>
      <c r="B64" s="12">
        <v>0.53341435185185182</v>
      </c>
      <c r="C64" s="5">
        <v>38.799999999999997</v>
      </c>
      <c r="D64" s="5">
        <v>38</v>
      </c>
      <c r="E64" s="6">
        <v>0.8</v>
      </c>
    </row>
    <row r="65" spans="1:5" x14ac:dyDescent="0.25">
      <c r="A65" s="7">
        <v>45850</v>
      </c>
      <c r="B65" s="8">
        <v>0.54383101851851856</v>
      </c>
      <c r="C65" s="9">
        <v>38.9</v>
      </c>
      <c r="D65" s="9">
        <v>38</v>
      </c>
      <c r="E65" s="10">
        <v>0.9</v>
      </c>
    </row>
    <row r="66" spans="1:5" x14ac:dyDescent="0.25">
      <c r="A66" s="11">
        <v>45850</v>
      </c>
      <c r="B66" s="12">
        <v>0.55430555555555561</v>
      </c>
      <c r="C66" s="5">
        <v>38.799999999999997</v>
      </c>
      <c r="D66" s="5">
        <v>38</v>
      </c>
      <c r="E66" s="6">
        <v>0.8</v>
      </c>
    </row>
    <row r="67" spans="1:5" x14ac:dyDescent="0.25">
      <c r="A67" s="7">
        <v>45850</v>
      </c>
      <c r="B67" s="8">
        <v>0.56474537037037043</v>
      </c>
      <c r="C67" s="9">
        <v>38.9</v>
      </c>
      <c r="D67" s="9">
        <v>38</v>
      </c>
      <c r="E67" s="10">
        <v>0.9</v>
      </c>
    </row>
    <row r="68" spans="1:5" x14ac:dyDescent="0.25">
      <c r="A68" s="11">
        <v>45850</v>
      </c>
      <c r="B68" s="12">
        <v>0.57518518518518513</v>
      </c>
      <c r="C68" s="5">
        <v>38.9</v>
      </c>
      <c r="D68" s="5">
        <v>38</v>
      </c>
      <c r="E68" s="6">
        <v>0.9</v>
      </c>
    </row>
    <row r="69" spans="1:5" x14ac:dyDescent="0.25">
      <c r="A69" s="7">
        <v>45850</v>
      </c>
      <c r="B69" s="8">
        <v>0.58561342592592591</v>
      </c>
      <c r="C69" s="9">
        <v>38.9</v>
      </c>
      <c r="D69" s="9">
        <v>38</v>
      </c>
      <c r="E69" s="10">
        <v>0.9</v>
      </c>
    </row>
    <row r="70" spans="1:5" x14ac:dyDescent="0.25">
      <c r="A70" s="11">
        <v>45850</v>
      </c>
      <c r="B70" s="12">
        <v>0.59608796296296296</v>
      </c>
      <c r="C70" s="5">
        <v>38.9</v>
      </c>
      <c r="D70" s="5">
        <v>38</v>
      </c>
      <c r="E70" s="6">
        <v>0.9</v>
      </c>
    </row>
    <row r="71" spans="1:5" x14ac:dyDescent="0.25">
      <c r="A71" s="7">
        <v>45850</v>
      </c>
      <c r="B71" s="8">
        <v>0.60659722222222223</v>
      </c>
      <c r="C71" s="9">
        <v>38.9</v>
      </c>
      <c r="D71" s="9">
        <v>38</v>
      </c>
      <c r="E71" s="10">
        <v>0.9</v>
      </c>
    </row>
    <row r="72" spans="1:5" x14ac:dyDescent="0.25">
      <c r="A72" s="11">
        <v>45850</v>
      </c>
      <c r="B72" s="12">
        <v>0.61703703703703705</v>
      </c>
      <c r="C72" s="5">
        <v>38.9</v>
      </c>
      <c r="D72" s="5">
        <v>38</v>
      </c>
      <c r="E72" s="6">
        <v>0.9</v>
      </c>
    </row>
    <row r="73" spans="1:5" x14ac:dyDescent="0.25">
      <c r="A73" s="7">
        <v>45850</v>
      </c>
      <c r="B73" s="8">
        <v>0.62748842592592591</v>
      </c>
      <c r="C73" s="9">
        <v>38.9</v>
      </c>
      <c r="D73" s="9">
        <v>38</v>
      </c>
      <c r="E73" s="10">
        <v>0.9</v>
      </c>
    </row>
    <row r="74" spans="1:5" x14ac:dyDescent="0.25">
      <c r="A74" s="11">
        <v>45850</v>
      </c>
      <c r="B74" s="12">
        <v>0.63795138888888892</v>
      </c>
      <c r="C74" s="5">
        <v>38.9</v>
      </c>
      <c r="D74" s="5">
        <v>38</v>
      </c>
      <c r="E74" s="6">
        <v>0.9</v>
      </c>
    </row>
    <row r="75" spans="1:5" x14ac:dyDescent="0.25">
      <c r="A75" s="7">
        <v>45850</v>
      </c>
      <c r="B75" s="8">
        <v>0.64835648148148151</v>
      </c>
      <c r="C75" s="9">
        <v>38.9</v>
      </c>
      <c r="D75" s="9">
        <v>38</v>
      </c>
      <c r="E75" s="10">
        <v>0.9</v>
      </c>
    </row>
    <row r="76" spans="1:5" x14ac:dyDescent="0.25">
      <c r="A76" s="11">
        <v>45850</v>
      </c>
      <c r="B76" s="12">
        <v>0.65880787037037036</v>
      </c>
      <c r="C76" s="5">
        <v>39</v>
      </c>
      <c r="D76" s="5">
        <v>38</v>
      </c>
      <c r="E76" s="6">
        <v>1</v>
      </c>
    </row>
    <row r="77" spans="1:5" x14ac:dyDescent="0.25">
      <c r="A77" s="7">
        <v>45850</v>
      </c>
      <c r="B77" s="8">
        <v>0.66927083333333337</v>
      </c>
      <c r="C77" s="9">
        <v>39</v>
      </c>
      <c r="D77" s="9">
        <v>38</v>
      </c>
      <c r="E77" s="10">
        <v>1</v>
      </c>
    </row>
    <row r="78" spans="1:5" x14ac:dyDescent="0.25">
      <c r="A78" s="11">
        <v>45850</v>
      </c>
      <c r="B78" s="12">
        <v>0.67975694444444446</v>
      </c>
      <c r="C78" s="5">
        <v>39</v>
      </c>
      <c r="D78" s="5">
        <v>38</v>
      </c>
      <c r="E78" s="6">
        <v>1</v>
      </c>
    </row>
    <row r="79" spans="1:5" x14ac:dyDescent="0.25">
      <c r="A79" s="7">
        <v>45850</v>
      </c>
      <c r="B79" s="8">
        <v>0.69019675925925927</v>
      </c>
      <c r="C79" s="9">
        <v>39</v>
      </c>
      <c r="D79" s="9">
        <v>38</v>
      </c>
      <c r="E79" s="10">
        <v>1</v>
      </c>
    </row>
    <row r="80" spans="1:5" x14ac:dyDescent="0.25">
      <c r="A80" s="11">
        <v>45850</v>
      </c>
      <c r="B80" s="12">
        <v>0.70064814814814813</v>
      </c>
      <c r="C80" s="5">
        <v>39</v>
      </c>
      <c r="D80" s="5">
        <v>38</v>
      </c>
      <c r="E80" s="6">
        <v>1</v>
      </c>
    </row>
    <row r="81" spans="1:5" x14ac:dyDescent="0.25">
      <c r="A81" s="7">
        <v>45850</v>
      </c>
      <c r="B81" s="8">
        <v>0.71112268518518518</v>
      </c>
      <c r="C81" s="9">
        <v>39</v>
      </c>
      <c r="D81" s="9">
        <v>38</v>
      </c>
      <c r="E81" s="10">
        <v>1</v>
      </c>
    </row>
    <row r="82" spans="1:5" x14ac:dyDescent="0.25">
      <c r="A82" s="11">
        <v>45850</v>
      </c>
      <c r="B82" s="12">
        <v>0.72153935185185181</v>
      </c>
      <c r="C82" s="5">
        <v>39</v>
      </c>
      <c r="D82" s="5">
        <v>38</v>
      </c>
      <c r="E82" s="6">
        <v>1</v>
      </c>
    </row>
    <row r="83" spans="1:5" x14ac:dyDescent="0.25">
      <c r="A83" s="7">
        <v>45850</v>
      </c>
      <c r="B83" s="8">
        <v>0.732025462962963</v>
      </c>
      <c r="C83" s="9">
        <v>39</v>
      </c>
      <c r="D83" s="9">
        <v>38</v>
      </c>
      <c r="E83" s="10">
        <v>1</v>
      </c>
    </row>
    <row r="84" spans="1:5" x14ac:dyDescent="0.25">
      <c r="A84" s="11">
        <v>45850</v>
      </c>
      <c r="B84" s="12">
        <v>0.74254629629629632</v>
      </c>
      <c r="C84" s="5">
        <v>38.799999999999997</v>
      </c>
      <c r="D84" s="5">
        <v>38</v>
      </c>
      <c r="E84" s="6">
        <v>0.8</v>
      </c>
    </row>
    <row r="85" spans="1:5" x14ac:dyDescent="0.25">
      <c r="A85" s="7">
        <v>45850</v>
      </c>
      <c r="B85" s="8">
        <v>0.75302083333333336</v>
      </c>
      <c r="C85" s="9">
        <v>38.799999999999997</v>
      </c>
      <c r="D85" s="9">
        <v>38</v>
      </c>
      <c r="E85" s="10">
        <v>0.8</v>
      </c>
    </row>
    <row r="86" spans="1:5" x14ac:dyDescent="0.25">
      <c r="A86" s="11">
        <v>45850</v>
      </c>
      <c r="B86" s="12">
        <v>0.76348379629629626</v>
      </c>
      <c r="C86" s="5">
        <v>38.700000000000003</v>
      </c>
      <c r="D86" s="5">
        <v>38</v>
      </c>
      <c r="E86" s="6">
        <v>0.7</v>
      </c>
    </row>
    <row r="87" spans="1:5" x14ac:dyDescent="0.25">
      <c r="A87" s="7">
        <v>45850</v>
      </c>
      <c r="B87" s="8">
        <v>0.77391203703703704</v>
      </c>
      <c r="C87" s="9">
        <v>37.4</v>
      </c>
      <c r="D87" s="9">
        <v>38</v>
      </c>
      <c r="E87" s="10">
        <v>0.6</v>
      </c>
    </row>
    <row r="88" spans="1:5" x14ac:dyDescent="0.25">
      <c r="A88" s="11">
        <v>45850</v>
      </c>
      <c r="B88" s="12">
        <v>0.78439814814814812</v>
      </c>
      <c r="C88" s="5">
        <v>37.4</v>
      </c>
      <c r="D88" s="5">
        <v>38</v>
      </c>
      <c r="E88" s="6">
        <v>0.6</v>
      </c>
    </row>
    <row r="89" spans="1:5" x14ac:dyDescent="0.25"/>
    <row r="90" spans="1:5" x14ac:dyDescent="0.25"/>
    <row r="91" spans="1:5" x14ac:dyDescent="0.25"/>
    <row r="92" spans="1:5" x14ac:dyDescent="0.25"/>
    <row r="93" spans="1:5" x14ac:dyDescent="0.25"/>
    <row r="94" spans="1:5" x14ac:dyDescent="0.25"/>
    <row r="95" spans="1:5" x14ac:dyDescent="0.25"/>
    <row r="96" spans="1:5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spans="1:2" x14ac:dyDescent="0.25"/>
    <row r="210" spans="1:2" x14ac:dyDescent="0.25"/>
    <row r="211" spans="1:2" x14ac:dyDescent="0.25"/>
    <row r="212" spans="1:2" x14ac:dyDescent="0.25"/>
    <row r="213" spans="1:2" x14ac:dyDescent="0.25">
      <c r="A213" s="13"/>
      <c r="B213" s="14"/>
    </row>
    <row r="214" spans="1:2" x14ac:dyDescent="0.25">
      <c r="A214" s="13"/>
      <c r="B214" s="14"/>
    </row>
    <row r="215" spans="1:2" x14ac:dyDescent="0.25">
      <c r="A215" s="13"/>
      <c r="B215" s="14"/>
    </row>
    <row r="216" spans="1:2" x14ac:dyDescent="0.25">
      <c r="A216" s="13"/>
      <c r="B216" s="14"/>
    </row>
    <row r="217" spans="1:2" x14ac:dyDescent="0.25">
      <c r="A217" s="13"/>
      <c r="B217" s="14"/>
    </row>
    <row r="218" spans="1:2" x14ac:dyDescent="0.25">
      <c r="A218" s="13"/>
      <c r="B218" s="14"/>
    </row>
    <row r="219" spans="1:2" x14ac:dyDescent="0.25">
      <c r="A219" s="13"/>
      <c r="B219" s="14"/>
    </row>
    <row r="220" spans="1:2" x14ac:dyDescent="0.25">
      <c r="A220" s="13"/>
      <c r="B220" s="14"/>
    </row>
    <row r="221" spans="1:2" x14ac:dyDescent="0.25">
      <c r="A221" s="13"/>
      <c r="B221" s="14"/>
    </row>
    <row r="222" spans="1:2" x14ac:dyDescent="0.25">
      <c r="A222" s="13"/>
      <c r="B222" s="14"/>
    </row>
    <row r="223" spans="1:2" x14ac:dyDescent="0.25">
      <c r="A223" s="13"/>
      <c r="B223" s="14"/>
    </row>
    <row r="224" spans="1:2" x14ac:dyDescent="0.25">
      <c r="A224" s="13"/>
      <c r="B224" s="14"/>
    </row>
    <row r="225" spans="1:2" x14ac:dyDescent="0.25">
      <c r="A225" s="13"/>
      <c r="B225" s="14"/>
    </row>
    <row r="226" spans="1:2" x14ac:dyDescent="0.25">
      <c r="A226" s="13"/>
      <c r="B226" s="14"/>
    </row>
    <row r="227" spans="1:2" x14ac:dyDescent="0.25">
      <c r="A227" s="13"/>
      <c r="B227" s="14"/>
    </row>
    <row r="228" spans="1:2" x14ac:dyDescent="0.25">
      <c r="A228" s="13"/>
      <c r="B228" s="14"/>
    </row>
    <row r="229" spans="1:2" x14ac:dyDescent="0.25">
      <c r="A229" s="13"/>
      <c r="B229" s="14"/>
    </row>
    <row r="230" spans="1:2" x14ac:dyDescent="0.25">
      <c r="A230" s="13"/>
      <c r="B230" s="14"/>
    </row>
    <row r="231" spans="1:2" x14ac:dyDescent="0.25">
      <c r="A231" s="13"/>
      <c r="B231" s="14"/>
    </row>
    <row r="232" spans="1:2" x14ac:dyDescent="0.25">
      <c r="A232" s="13"/>
      <c r="B232" s="14"/>
    </row>
    <row r="233" spans="1:2" x14ac:dyDescent="0.25">
      <c r="A233" s="13"/>
      <c r="B233" s="14"/>
    </row>
    <row r="234" spans="1:2" x14ac:dyDescent="0.25">
      <c r="A234" s="13"/>
      <c r="B234" s="14"/>
    </row>
    <row r="235" spans="1:2" x14ac:dyDescent="0.25">
      <c r="A235" s="13"/>
      <c r="B235" s="14"/>
    </row>
    <row r="236" spans="1:2" x14ac:dyDescent="0.25">
      <c r="A236" s="13"/>
      <c r="B236" s="14"/>
    </row>
    <row r="237" spans="1:2" x14ac:dyDescent="0.25">
      <c r="A237" s="13"/>
      <c r="B237" s="14"/>
    </row>
    <row r="238" spans="1:2" x14ac:dyDescent="0.25">
      <c r="A238" s="13"/>
      <c r="B238" s="14"/>
    </row>
    <row r="239" spans="1:2" x14ac:dyDescent="0.25">
      <c r="A239" s="13"/>
      <c r="B239" s="14"/>
    </row>
    <row r="240" spans="1:2" x14ac:dyDescent="0.25">
      <c r="A240" s="13"/>
      <c r="B240" s="14"/>
    </row>
    <row r="241" spans="1:2" x14ac:dyDescent="0.25">
      <c r="A241" s="13"/>
      <c r="B241" s="14"/>
    </row>
    <row r="242" spans="1:2" x14ac:dyDescent="0.25">
      <c r="A242" s="13"/>
      <c r="B242" s="14"/>
    </row>
    <row r="243" spans="1:2" x14ac:dyDescent="0.25">
      <c r="A243" s="13"/>
      <c r="B243" s="14"/>
    </row>
    <row r="244" spans="1:2" x14ac:dyDescent="0.25">
      <c r="A244" s="13"/>
      <c r="B244" s="14"/>
    </row>
    <row r="245" spans="1:2" x14ac:dyDescent="0.25">
      <c r="A245" s="13"/>
      <c r="B245" s="14"/>
    </row>
    <row r="246" spans="1:2" x14ac:dyDescent="0.25">
      <c r="A246" s="13"/>
      <c r="B246" s="14"/>
    </row>
    <row r="247" spans="1:2" x14ac:dyDescent="0.25">
      <c r="A247" s="13"/>
      <c r="B247" s="14"/>
    </row>
    <row r="248" spans="1:2" x14ac:dyDescent="0.25">
      <c r="A248" s="13"/>
      <c r="B248" s="14"/>
    </row>
    <row r="249" spans="1:2" x14ac:dyDescent="0.25">
      <c r="A249" s="13"/>
      <c r="B249" s="14"/>
    </row>
    <row r="250" spans="1:2" x14ac:dyDescent="0.25">
      <c r="A250" s="13"/>
      <c r="B250" s="14"/>
    </row>
    <row r="251" spans="1:2" x14ac:dyDescent="0.25">
      <c r="A251" s="13"/>
      <c r="B251" s="14"/>
    </row>
    <row r="252" spans="1:2" x14ac:dyDescent="0.25">
      <c r="A252" s="13"/>
      <c r="B252" s="14"/>
    </row>
    <row r="253" spans="1:2" x14ac:dyDescent="0.25">
      <c r="A253" s="13"/>
      <c r="B253" s="14"/>
    </row>
    <row r="254" spans="1:2" x14ac:dyDescent="0.25">
      <c r="A254" s="13"/>
      <c r="B254" s="14"/>
    </row>
    <row r="255" spans="1:2" x14ac:dyDescent="0.25">
      <c r="A255" s="13"/>
      <c r="B255" s="14"/>
    </row>
    <row r="256" spans="1:2" x14ac:dyDescent="0.25">
      <c r="A256" s="13"/>
      <c r="B256" s="14"/>
    </row>
    <row r="257" spans="1:2" x14ac:dyDescent="0.25">
      <c r="A257" s="13"/>
      <c r="B257" s="14"/>
    </row>
    <row r="258" spans="1:2" x14ac:dyDescent="0.25">
      <c r="A258" s="13"/>
      <c r="B258" s="14"/>
    </row>
    <row r="259" spans="1:2" x14ac:dyDescent="0.25">
      <c r="A259" s="13"/>
      <c r="B259" s="14"/>
    </row>
    <row r="260" spans="1:2" x14ac:dyDescent="0.25">
      <c r="A260" s="13"/>
      <c r="B260" s="14"/>
    </row>
    <row r="261" spans="1:2" x14ac:dyDescent="0.25">
      <c r="A261" s="13"/>
      <c r="B261" s="14"/>
    </row>
    <row r="262" spans="1:2" x14ac:dyDescent="0.25">
      <c r="A262" s="13"/>
      <c r="B262" s="14"/>
    </row>
    <row r="263" spans="1:2" x14ac:dyDescent="0.25">
      <c r="A263" s="13"/>
      <c r="B263" s="14"/>
    </row>
    <row r="264" spans="1:2" x14ac:dyDescent="0.25">
      <c r="A264" s="13"/>
      <c r="B264" s="14"/>
    </row>
    <row r="265" spans="1:2" x14ac:dyDescent="0.25">
      <c r="A265" s="13"/>
      <c r="B265" s="14"/>
    </row>
    <row r="266" spans="1:2" x14ac:dyDescent="0.25">
      <c r="A266" s="13"/>
      <c r="B266" s="14"/>
    </row>
    <row r="267" spans="1:2" x14ac:dyDescent="0.25">
      <c r="A267" s="13"/>
      <c r="B267" s="14"/>
    </row>
    <row r="268" spans="1:2" x14ac:dyDescent="0.25"/>
    <row r="269" spans="1:2" x14ac:dyDescent="0.25"/>
    <row r="270" spans="1:2" x14ac:dyDescent="0.25"/>
    <row r="271" spans="1:2" x14ac:dyDescent="0.25"/>
    <row r="272" spans="1: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</sheetData>
  <phoneticPr fontId="4" type="noConversion"/>
  <dataValidations count="3">
    <dataValidation type="custom" allowBlank="1" showDropDown="1" sqref="B2:B88 G22:G30" xr:uid="{00000000-0002-0000-0000-000000000000}">
      <formula1>OR(TIMEVALUE(TEXT(B2, "hh:mm:ss"))=B2, AND(ISNUMBER(B2), LEFT(CELL("format", B2))="D"))</formula1>
    </dataValidation>
    <dataValidation type="custom" allowBlank="1" showDropDown="1" sqref="A2:A88" xr:uid="{00000000-0002-0000-0000-000001000000}">
      <formula1>OR(NOT(ISERROR(DATEVALUE(A2))), AND(ISNUMBER(A2), LEFT(CELL("format", A2))="D"))</formula1>
    </dataValidation>
    <dataValidation type="custom" allowBlank="1" showDropDown="1" sqref="C2:D88 H22:I30 H5:H8 I8:J8 I7:K7" xr:uid="{00000000-0002-0000-0000-000002000000}">
      <formula1>AND(ISNUMBER(C2),(NOT(OR(NOT(ISERROR(DATEVALUE(C2))), AND(ISNUMBER(C2), LEFT(CELL("format", C2))="D")))))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244DF-7303-4593-8C62-85636666AFCC}">
  <dimension ref="A1:N116"/>
  <sheetViews>
    <sheetView zoomScale="76" workbookViewId="0">
      <selection activeCell="N7" sqref="N7"/>
    </sheetView>
  </sheetViews>
  <sheetFormatPr defaultColWidth="12.6640625" defaultRowHeight="13.2" x14ac:dyDescent="0.25"/>
  <cols>
    <col min="1" max="1" width="16.21875" customWidth="1"/>
    <col min="2" max="2" width="14.33203125" customWidth="1"/>
    <col min="3" max="3" width="13.109375" customWidth="1"/>
    <col min="4" max="4" width="16.44140625" customWidth="1"/>
    <col min="5" max="5" width="13.88671875" customWidth="1"/>
  </cols>
  <sheetData>
    <row r="1" spans="1:14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14" x14ac:dyDescent="0.25">
      <c r="A2" s="4" t="s">
        <v>5</v>
      </c>
      <c r="B2" s="5" t="s">
        <v>6</v>
      </c>
      <c r="C2" s="5" t="s">
        <v>7</v>
      </c>
      <c r="D2" s="5" t="s">
        <v>8</v>
      </c>
      <c r="E2" s="6" t="s">
        <v>9</v>
      </c>
    </row>
    <row r="3" spans="1:14" x14ac:dyDescent="0.25">
      <c r="A3" s="7">
        <v>45851</v>
      </c>
      <c r="B3" s="8">
        <v>0.13547453703703705</v>
      </c>
      <c r="C3" s="9">
        <v>30</v>
      </c>
      <c r="D3" s="9">
        <v>38</v>
      </c>
      <c r="E3" s="10">
        <v>7.8</v>
      </c>
      <c r="G3" s="43" t="s">
        <v>10</v>
      </c>
      <c r="H3" s="43" t="s">
        <v>11</v>
      </c>
      <c r="I3" s="43" t="s">
        <v>12</v>
      </c>
      <c r="J3" s="43" t="s">
        <v>13</v>
      </c>
      <c r="K3" s="43" t="s">
        <v>14</v>
      </c>
      <c r="L3" s="43" t="s">
        <v>15</v>
      </c>
      <c r="M3" s="43" t="s">
        <v>16</v>
      </c>
      <c r="N3" s="43" t="s">
        <v>17</v>
      </c>
    </row>
    <row r="4" spans="1:14" x14ac:dyDescent="0.25">
      <c r="A4" s="11">
        <v>45851</v>
      </c>
      <c r="B4" s="12">
        <v>0.13619212962962962</v>
      </c>
      <c r="C4" s="5">
        <v>31.2</v>
      </c>
      <c r="D4" s="5">
        <v>38</v>
      </c>
      <c r="E4" s="6">
        <v>6.8</v>
      </c>
      <c r="G4" s="41" t="s">
        <v>19</v>
      </c>
      <c r="H4" s="44">
        <v>30</v>
      </c>
      <c r="I4" s="40">
        <v>36.700000000000003</v>
      </c>
      <c r="J4" s="40">
        <v>37.700000000000003</v>
      </c>
      <c r="K4" s="40">
        <v>37.9</v>
      </c>
      <c r="L4" s="40">
        <f t="shared" ref="L4:L6" si="0">AVERAGE(H4:K4)</f>
        <v>35.575000000000003</v>
      </c>
      <c r="M4" s="40">
        <v>35</v>
      </c>
      <c r="N4" s="40">
        <f t="shared" ref="N4:N6" si="1">((L4-M4)/M4)*100</f>
        <v>1.642857142857151</v>
      </c>
    </row>
    <row r="5" spans="1:14" x14ac:dyDescent="0.25">
      <c r="A5" s="7">
        <v>45851</v>
      </c>
      <c r="B5" s="8">
        <v>0.13694444444444445</v>
      </c>
      <c r="C5" s="9">
        <v>32</v>
      </c>
      <c r="D5" s="9">
        <v>38</v>
      </c>
      <c r="E5" s="10">
        <v>6</v>
      </c>
      <c r="G5" s="41" t="s">
        <v>20</v>
      </c>
      <c r="H5" s="44">
        <v>38</v>
      </c>
      <c r="I5" s="40">
        <v>38.4</v>
      </c>
      <c r="J5" s="40">
        <v>38.700000000000003</v>
      </c>
      <c r="K5" s="40">
        <v>38.799999999999997</v>
      </c>
      <c r="L5" s="40">
        <f t="shared" si="0"/>
        <v>38.475000000000001</v>
      </c>
      <c r="M5" s="40">
        <v>36</v>
      </c>
      <c r="N5" s="40">
        <f t="shared" si="1"/>
        <v>6.8750000000000036</v>
      </c>
    </row>
    <row r="6" spans="1:14" x14ac:dyDescent="0.25">
      <c r="A6" s="11">
        <v>45851</v>
      </c>
      <c r="B6" s="12">
        <v>0.13767361111111112</v>
      </c>
      <c r="C6" s="5">
        <v>32.700000000000003</v>
      </c>
      <c r="D6" s="5">
        <v>38</v>
      </c>
      <c r="E6" s="6">
        <v>5.3</v>
      </c>
      <c r="G6" s="41" t="s">
        <v>21</v>
      </c>
      <c r="H6" s="44">
        <v>38.799999999999997</v>
      </c>
      <c r="I6" s="40">
        <v>38.799999999999997</v>
      </c>
      <c r="J6" s="40">
        <v>38.799999999999997</v>
      </c>
      <c r="K6" s="40">
        <v>38.700000000000003</v>
      </c>
      <c r="L6" s="40">
        <f t="shared" si="0"/>
        <v>38.774999999999999</v>
      </c>
      <c r="M6" s="40">
        <v>37</v>
      </c>
      <c r="N6" s="40">
        <f t="shared" si="1"/>
        <v>4.7972972972972938</v>
      </c>
    </row>
    <row r="7" spans="1:14" x14ac:dyDescent="0.25">
      <c r="A7" s="7">
        <v>45851</v>
      </c>
      <c r="B7" s="8">
        <v>0.13844907407407409</v>
      </c>
      <c r="C7" s="9">
        <v>33.299999999999997</v>
      </c>
      <c r="D7" s="9">
        <v>38</v>
      </c>
      <c r="E7" s="10">
        <v>4.7</v>
      </c>
      <c r="G7" s="41" t="s">
        <v>22</v>
      </c>
      <c r="H7" s="44">
        <v>38.799999999999997</v>
      </c>
      <c r="I7" s="40">
        <v>38.799999999999997</v>
      </c>
      <c r="J7" s="40">
        <v>38.700000000000003</v>
      </c>
      <c r="K7" s="40">
        <v>38.799999999999997</v>
      </c>
      <c r="L7" s="40">
        <f>AVERAGE(H7:K7)</f>
        <v>38.774999999999999</v>
      </c>
      <c r="M7" s="40">
        <v>38</v>
      </c>
      <c r="N7" s="40">
        <f>((L7-M7)/M7)*100</f>
        <v>2.0394736842105226</v>
      </c>
    </row>
    <row r="8" spans="1:14" x14ac:dyDescent="0.25">
      <c r="A8" s="11">
        <v>45851</v>
      </c>
      <c r="B8" s="12">
        <v>0.13914351851851853</v>
      </c>
      <c r="C8" s="5">
        <v>33.799999999999997</v>
      </c>
      <c r="D8" s="5">
        <v>38</v>
      </c>
      <c r="E8" s="6">
        <v>4.2</v>
      </c>
      <c r="G8" s="41" t="s">
        <v>23</v>
      </c>
      <c r="H8" s="40">
        <v>38.9</v>
      </c>
      <c r="I8" s="40">
        <v>38.799999999999997</v>
      </c>
      <c r="J8" s="40">
        <v>38.799999999999997</v>
      </c>
      <c r="K8" s="40">
        <v>38.799999999999997</v>
      </c>
      <c r="L8" s="40">
        <f t="shared" ref="L8:L18" si="2">AVERAGE(H8:K8)</f>
        <v>38.824999999999996</v>
      </c>
      <c r="M8" s="40">
        <v>38</v>
      </c>
      <c r="N8" s="40">
        <f t="shared" ref="N8:N18" si="3">((L8-M8)/M8)*100</f>
        <v>2.1710526315789362</v>
      </c>
    </row>
    <row r="9" spans="1:14" x14ac:dyDescent="0.25">
      <c r="A9" s="7">
        <v>45851</v>
      </c>
      <c r="B9" s="8">
        <v>0.13988425925925926</v>
      </c>
      <c r="C9" s="9">
        <v>34.200000000000003</v>
      </c>
      <c r="D9" s="9">
        <v>38</v>
      </c>
      <c r="E9" s="10">
        <v>3.8</v>
      </c>
      <c r="G9" s="41" t="s">
        <v>24</v>
      </c>
      <c r="H9" s="40">
        <v>38.799999999999997</v>
      </c>
      <c r="I9" s="40">
        <v>38.700000000000003</v>
      </c>
      <c r="J9" s="40">
        <v>38.799999999999997</v>
      </c>
      <c r="K9" s="40">
        <v>38.9</v>
      </c>
      <c r="L9" s="40">
        <f t="shared" si="2"/>
        <v>38.799999999999997</v>
      </c>
      <c r="M9" s="40">
        <v>38</v>
      </c>
      <c r="N9" s="40">
        <f t="shared" si="3"/>
        <v>2.1052631578947296</v>
      </c>
    </row>
    <row r="10" spans="1:14" x14ac:dyDescent="0.25">
      <c r="A10" s="11">
        <v>45851</v>
      </c>
      <c r="B10" s="12">
        <v>0.14060185185185184</v>
      </c>
      <c r="C10" s="5">
        <v>34.6</v>
      </c>
      <c r="D10" s="5">
        <v>38</v>
      </c>
      <c r="E10" s="6">
        <v>3.4</v>
      </c>
      <c r="G10" s="41" t="s">
        <v>25</v>
      </c>
      <c r="H10" s="40">
        <v>39</v>
      </c>
      <c r="I10" s="40">
        <v>38.9</v>
      </c>
      <c r="J10" s="40">
        <v>38.9</v>
      </c>
      <c r="K10" s="40">
        <v>39</v>
      </c>
      <c r="L10" s="40">
        <f t="shared" si="2"/>
        <v>38.950000000000003</v>
      </c>
      <c r="M10" s="40">
        <v>38</v>
      </c>
      <c r="N10" s="40">
        <f t="shared" si="3"/>
        <v>2.5000000000000075</v>
      </c>
    </row>
    <row r="11" spans="1:14" x14ac:dyDescent="0.25">
      <c r="A11" s="7">
        <v>45851</v>
      </c>
      <c r="B11" s="8">
        <v>0.14131944444444444</v>
      </c>
      <c r="C11" s="9">
        <v>34.9</v>
      </c>
      <c r="D11" s="9">
        <v>38</v>
      </c>
      <c r="E11" s="10">
        <v>3.1</v>
      </c>
      <c r="G11" s="41" t="s">
        <v>26</v>
      </c>
      <c r="H11" s="40">
        <v>39.1</v>
      </c>
      <c r="I11" s="40">
        <v>39.1</v>
      </c>
      <c r="J11" s="40">
        <v>39.200000000000003</v>
      </c>
      <c r="K11" s="40">
        <v>39.200000000000003</v>
      </c>
      <c r="L11" s="40">
        <f t="shared" si="2"/>
        <v>39.150000000000006</v>
      </c>
      <c r="M11" s="40">
        <v>38</v>
      </c>
      <c r="N11" s="40">
        <f t="shared" si="3"/>
        <v>3.0263157894736992</v>
      </c>
    </row>
    <row r="12" spans="1:14" x14ac:dyDescent="0.25">
      <c r="A12" s="11">
        <v>45851</v>
      </c>
      <c r="B12" s="12">
        <v>0.14209490740740741</v>
      </c>
      <c r="C12" s="5">
        <v>35.299999999999997</v>
      </c>
      <c r="D12" s="5">
        <v>38</v>
      </c>
      <c r="E12" s="6">
        <v>2.7</v>
      </c>
      <c r="G12" s="41" t="s">
        <v>27</v>
      </c>
      <c r="H12" s="40">
        <v>39.200000000000003</v>
      </c>
      <c r="I12" s="40">
        <v>39.299999999999997</v>
      </c>
      <c r="J12" s="40">
        <v>39.299999999999997</v>
      </c>
      <c r="K12" s="40">
        <v>39.299999999999997</v>
      </c>
      <c r="L12" s="40">
        <f t="shared" si="2"/>
        <v>39.274999999999999</v>
      </c>
      <c r="M12" s="40">
        <v>38</v>
      </c>
      <c r="N12" s="40">
        <f t="shared" si="3"/>
        <v>3.3552631578947336</v>
      </c>
    </row>
    <row r="13" spans="1:14" x14ac:dyDescent="0.25">
      <c r="A13" s="7">
        <v>45851</v>
      </c>
      <c r="B13" s="8">
        <v>0.14284722222222221</v>
      </c>
      <c r="C13" s="9">
        <v>35.700000000000003</v>
      </c>
      <c r="D13" s="9">
        <v>38</v>
      </c>
      <c r="E13" s="10">
        <v>2.2999999999999998</v>
      </c>
      <c r="G13" s="41" t="s">
        <v>28</v>
      </c>
      <c r="H13" s="40">
        <v>39.299999999999997</v>
      </c>
      <c r="I13" s="40">
        <v>39.4</v>
      </c>
      <c r="J13" s="40">
        <v>39.5</v>
      </c>
      <c r="K13" s="40">
        <v>39.4</v>
      </c>
      <c r="L13" s="40">
        <f t="shared" si="2"/>
        <v>39.4</v>
      </c>
      <c r="M13" s="40">
        <v>38</v>
      </c>
      <c r="N13" s="40">
        <f t="shared" si="3"/>
        <v>3.6842105263157858</v>
      </c>
    </row>
    <row r="14" spans="1:14" x14ac:dyDescent="0.25">
      <c r="A14" s="11">
        <v>45851</v>
      </c>
      <c r="B14" s="12">
        <v>0.14351851851851852</v>
      </c>
      <c r="C14" s="5">
        <v>36</v>
      </c>
      <c r="D14" s="5">
        <v>38</v>
      </c>
      <c r="E14" s="6">
        <v>2</v>
      </c>
      <c r="G14" s="41" t="s">
        <v>29</v>
      </c>
      <c r="H14" s="40">
        <v>39.4</v>
      </c>
      <c r="I14" s="40">
        <v>39.299999999999997</v>
      </c>
      <c r="J14" s="40">
        <v>39.4</v>
      </c>
      <c r="K14" s="40">
        <v>39.4</v>
      </c>
      <c r="L14" s="40">
        <f t="shared" si="2"/>
        <v>39.375</v>
      </c>
      <c r="M14" s="40">
        <v>38</v>
      </c>
      <c r="N14" s="40">
        <f t="shared" si="3"/>
        <v>3.6184210526315792</v>
      </c>
    </row>
    <row r="15" spans="1:14" x14ac:dyDescent="0.25">
      <c r="A15" s="7">
        <v>45851</v>
      </c>
      <c r="B15" s="8">
        <v>0.14423611111111112</v>
      </c>
      <c r="C15" s="9">
        <v>36.200000000000003</v>
      </c>
      <c r="D15" s="9">
        <v>38</v>
      </c>
      <c r="E15" s="10">
        <v>1.8</v>
      </c>
      <c r="G15" s="41" t="s">
        <v>30</v>
      </c>
      <c r="H15" s="40">
        <v>39.4</v>
      </c>
      <c r="I15" s="40">
        <v>39.4</v>
      </c>
      <c r="J15" s="40">
        <v>39.4</v>
      </c>
      <c r="K15" s="40">
        <v>39.4</v>
      </c>
      <c r="L15" s="40">
        <v>39.4</v>
      </c>
      <c r="M15" s="40">
        <v>38</v>
      </c>
      <c r="N15" s="40">
        <f t="shared" si="3"/>
        <v>3.6842105263157858</v>
      </c>
    </row>
    <row r="16" spans="1:14" x14ac:dyDescent="0.25">
      <c r="A16" s="11">
        <v>45851</v>
      </c>
      <c r="B16" s="12">
        <v>0.14499999999999999</v>
      </c>
      <c r="C16" s="5">
        <v>36.4</v>
      </c>
      <c r="D16" s="5">
        <v>38</v>
      </c>
      <c r="E16" s="6">
        <v>1.6</v>
      </c>
      <c r="G16" s="41" t="s">
        <v>31</v>
      </c>
      <c r="H16" s="40">
        <v>39.4</v>
      </c>
      <c r="I16" s="40">
        <v>39.299999999999997</v>
      </c>
      <c r="J16" s="40">
        <v>39.299999999999997</v>
      </c>
      <c r="K16" s="40">
        <v>39.4</v>
      </c>
      <c r="L16" s="40">
        <f t="shared" si="2"/>
        <v>39.349999999999994</v>
      </c>
      <c r="M16" s="40">
        <v>38</v>
      </c>
      <c r="N16" s="40">
        <f t="shared" si="3"/>
        <v>3.5526315789473539</v>
      </c>
    </row>
    <row r="17" spans="1:14" x14ac:dyDescent="0.25">
      <c r="A17" s="7">
        <v>45851</v>
      </c>
      <c r="B17" s="8">
        <v>0.14577546296296295</v>
      </c>
      <c r="C17" s="9">
        <v>36.6</v>
      </c>
      <c r="D17" s="9">
        <v>38</v>
      </c>
      <c r="E17" s="10">
        <v>1.4</v>
      </c>
      <c r="G17" s="41" t="s">
        <v>32</v>
      </c>
      <c r="H17" s="40">
        <v>39.299999999999997</v>
      </c>
      <c r="I17" s="40">
        <v>39.4</v>
      </c>
      <c r="J17" s="40">
        <v>39.4</v>
      </c>
      <c r="K17" s="40">
        <v>39.4</v>
      </c>
      <c r="L17" s="40">
        <f t="shared" si="2"/>
        <v>39.375</v>
      </c>
      <c r="M17" s="40">
        <v>38</v>
      </c>
      <c r="N17" s="40">
        <f t="shared" si="3"/>
        <v>3.6184210526315792</v>
      </c>
    </row>
    <row r="18" spans="1:14" x14ac:dyDescent="0.25">
      <c r="A18" s="11">
        <v>45851</v>
      </c>
      <c r="B18" s="12">
        <v>0.14650462962962962</v>
      </c>
      <c r="C18" s="5">
        <v>36.700000000000003</v>
      </c>
      <c r="D18" s="5">
        <v>38</v>
      </c>
      <c r="E18" s="6">
        <v>1.3</v>
      </c>
      <c r="G18" s="41" t="s">
        <v>33</v>
      </c>
      <c r="H18" s="40">
        <v>39.299999999999997</v>
      </c>
      <c r="I18" s="40">
        <v>39.4</v>
      </c>
      <c r="J18" s="40">
        <v>39.299999999999997</v>
      </c>
      <c r="K18" s="40">
        <v>39.299999999999997</v>
      </c>
      <c r="L18" s="40">
        <f t="shared" si="2"/>
        <v>39.324999999999996</v>
      </c>
      <c r="M18" s="40">
        <v>38</v>
      </c>
      <c r="N18" s="40">
        <f t="shared" si="3"/>
        <v>3.4868421052631464</v>
      </c>
    </row>
    <row r="19" spans="1:14" x14ac:dyDescent="0.25">
      <c r="A19" s="7">
        <v>45851</v>
      </c>
      <c r="B19" s="8">
        <v>0.14729166666666665</v>
      </c>
      <c r="C19" s="9">
        <v>36.799999999999997</v>
      </c>
      <c r="D19" s="9">
        <v>38</v>
      </c>
      <c r="E19" s="10">
        <v>1.2</v>
      </c>
    </row>
    <row r="20" spans="1:14" x14ac:dyDescent="0.25">
      <c r="A20" s="11">
        <v>45851</v>
      </c>
      <c r="B20" s="12">
        <v>0.14806712962962962</v>
      </c>
      <c r="C20" s="5">
        <v>36.9</v>
      </c>
      <c r="D20" s="5">
        <v>38</v>
      </c>
      <c r="E20" s="6">
        <v>1.1000000000000001</v>
      </c>
    </row>
    <row r="21" spans="1:14" x14ac:dyDescent="0.25">
      <c r="A21" s="7">
        <v>45851</v>
      </c>
      <c r="B21" s="8">
        <v>0.14877314814814815</v>
      </c>
      <c r="C21" s="9">
        <v>37</v>
      </c>
      <c r="D21" s="9">
        <v>38</v>
      </c>
      <c r="E21" s="10">
        <v>1</v>
      </c>
      <c r="G21" s="41" t="s">
        <v>10</v>
      </c>
      <c r="H21" s="41" t="s">
        <v>18</v>
      </c>
      <c r="I21" s="41" t="s">
        <v>16</v>
      </c>
      <c r="J21" s="41" t="s">
        <v>10</v>
      </c>
    </row>
    <row r="22" spans="1:14" x14ac:dyDescent="0.25">
      <c r="A22" s="11">
        <v>45851</v>
      </c>
      <c r="B22" s="12">
        <v>0.14950231481481482</v>
      </c>
      <c r="C22" s="5">
        <v>37</v>
      </c>
      <c r="D22" s="5">
        <v>38</v>
      </c>
      <c r="E22" s="6">
        <v>1</v>
      </c>
      <c r="G22" s="50">
        <v>0.13547453703703705</v>
      </c>
      <c r="H22" s="51">
        <v>30</v>
      </c>
      <c r="I22" s="51">
        <v>38</v>
      </c>
      <c r="J22" s="52">
        <f>G30-G22</f>
        <v>4.2268518518518511E-2</v>
      </c>
    </row>
    <row r="23" spans="1:14" x14ac:dyDescent="0.25">
      <c r="A23" s="7">
        <v>45851</v>
      </c>
      <c r="B23" s="8">
        <v>0.15028935185185185</v>
      </c>
      <c r="C23" s="9">
        <v>37.1</v>
      </c>
      <c r="D23" s="9">
        <v>38</v>
      </c>
      <c r="E23" s="10">
        <v>0.9</v>
      </c>
      <c r="G23" s="53">
        <v>0.13619212962962962</v>
      </c>
      <c r="H23" s="54">
        <v>31</v>
      </c>
      <c r="I23" s="54">
        <v>38</v>
      </c>
      <c r="J23" s="52">
        <f>G30-G23</f>
        <v>4.1550925925925936E-2</v>
      </c>
    </row>
    <row r="24" spans="1:14" x14ac:dyDescent="0.25">
      <c r="A24" s="11">
        <v>45851</v>
      </c>
      <c r="B24" s="12">
        <v>0.15105324074074075</v>
      </c>
      <c r="C24" s="5">
        <v>37.1</v>
      </c>
      <c r="D24" s="5">
        <v>38</v>
      </c>
      <c r="E24" s="6">
        <v>0.9</v>
      </c>
      <c r="G24" s="50">
        <v>0.13694444444444445</v>
      </c>
      <c r="H24" s="51">
        <v>32</v>
      </c>
      <c r="I24" s="51">
        <v>38</v>
      </c>
      <c r="J24" s="52">
        <f>G30-G24</f>
        <v>4.0798611111111105E-2</v>
      </c>
    </row>
    <row r="25" spans="1:14" x14ac:dyDescent="0.25">
      <c r="A25" s="7">
        <v>45851</v>
      </c>
      <c r="B25" s="8">
        <v>0.15179398148148149</v>
      </c>
      <c r="C25" s="9">
        <v>37.200000000000003</v>
      </c>
      <c r="D25" s="9">
        <v>38</v>
      </c>
      <c r="E25" s="10">
        <v>0.8</v>
      </c>
      <c r="G25" s="53">
        <v>0.13844907407407409</v>
      </c>
      <c r="H25" s="54">
        <v>33</v>
      </c>
      <c r="I25" s="54">
        <v>38</v>
      </c>
      <c r="J25" s="52">
        <f>G30-G25</f>
        <v>3.9293981481481471E-2</v>
      </c>
    </row>
    <row r="26" spans="1:14" x14ac:dyDescent="0.25">
      <c r="A26" s="11">
        <v>45851</v>
      </c>
      <c r="B26" s="12">
        <v>0.15255787037037036</v>
      </c>
      <c r="C26" s="5">
        <v>37.299999999999997</v>
      </c>
      <c r="D26" s="5">
        <v>38</v>
      </c>
      <c r="E26" s="6">
        <v>0.7</v>
      </c>
      <c r="G26" s="50">
        <v>0.13988425925925926</v>
      </c>
      <c r="H26" s="51">
        <v>34</v>
      </c>
      <c r="I26" s="51">
        <v>38</v>
      </c>
      <c r="J26" s="52">
        <f>G30-G26</f>
        <v>3.7858796296296293E-2</v>
      </c>
    </row>
    <row r="27" spans="1:14" x14ac:dyDescent="0.25">
      <c r="A27" s="7">
        <v>45851</v>
      </c>
      <c r="B27" s="8">
        <v>0.15329861111111112</v>
      </c>
      <c r="C27" s="9">
        <v>37.4</v>
      </c>
      <c r="D27" s="9">
        <v>38</v>
      </c>
      <c r="E27" s="10">
        <v>0.6</v>
      </c>
      <c r="G27" s="53">
        <v>0.14209490740740741</v>
      </c>
      <c r="H27" s="54">
        <v>35</v>
      </c>
      <c r="I27" s="54">
        <v>38</v>
      </c>
      <c r="J27" s="52">
        <f>G30-G27</f>
        <v>3.5648148148148151E-2</v>
      </c>
    </row>
    <row r="28" spans="1:14" x14ac:dyDescent="0.25">
      <c r="A28" s="11">
        <v>45851</v>
      </c>
      <c r="B28" s="12">
        <v>0.15402777777777779</v>
      </c>
      <c r="C28" s="5">
        <v>37.5</v>
      </c>
      <c r="D28" s="5">
        <v>38</v>
      </c>
      <c r="E28" s="6">
        <v>0.5</v>
      </c>
      <c r="G28" s="50">
        <v>0.14351851851851852</v>
      </c>
      <c r="H28" s="51">
        <v>36</v>
      </c>
      <c r="I28" s="51">
        <v>38</v>
      </c>
      <c r="J28" s="52">
        <f>G30-G28</f>
        <v>3.4224537037037039E-2</v>
      </c>
    </row>
    <row r="29" spans="1:14" x14ac:dyDescent="0.25">
      <c r="A29" s="7">
        <v>45851</v>
      </c>
      <c r="B29" s="8">
        <v>0.15484953703703705</v>
      </c>
      <c r="C29" s="9">
        <v>37.6</v>
      </c>
      <c r="D29" s="9">
        <v>38</v>
      </c>
      <c r="E29" s="10">
        <v>0.4</v>
      </c>
      <c r="G29" s="53">
        <v>0.14877314814814815</v>
      </c>
      <c r="H29" s="54">
        <v>37</v>
      </c>
      <c r="I29" s="54">
        <v>38</v>
      </c>
      <c r="J29" s="52">
        <f>G30-G29</f>
        <v>2.8969907407407403E-2</v>
      </c>
    </row>
    <row r="30" spans="1:14" x14ac:dyDescent="0.25">
      <c r="A30" s="11">
        <v>45851</v>
      </c>
      <c r="B30" s="12">
        <v>0.1555324074074074</v>
      </c>
      <c r="C30" s="5">
        <v>37.6</v>
      </c>
      <c r="D30" s="5">
        <v>38</v>
      </c>
      <c r="E30" s="6">
        <v>0.4</v>
      </c>
      <c r="G30" s="53">
        <v>0.17774305555555556</v>
      </c>
      <c r="H30" s="54">
        <v>38</v>
      </c>
      <c r="I30" s="51">
        <v>38</v>
      </c>
      <c r="J30" s="52">
        <f>G30-G30</f>
        <v>0</v>
      </c>
    </row>
    <row r="31" spans="1:14" x14ac:dyDescent="0.25">
      <c r="A31" s="7">
        <v>45851</v>
      </c>
      <c r="B31" s="8">
        <v>0.15635416666666666</v>
      </c>
      <c r="C31" s="9">
        <v>37.700000000000003</v>
      </c>
      <c r="D31" s="9">
        <v>38</v>
      </c>
      <c r="E31" s="10">
        <v>0.3</v>
      </c>
    </row>
    <row r="32" spans="1:14" x14ac:dyDescent="0.25">
      <c r="A32" s="11">
        <v>45851</v>
      </c>
      <c r="B32" s="12">
        <v>0.15712962962962962</v>
      </c>
      <c r="C32" s="5">
        <v>37.700000000000003</v>
      </c>
      <c r="D32" s="5">
        <v>38</v>
      </c>
      <c r="E32" s="6">
        <v>0.3</v>
      </c>
    </row>
    <row r="33" spans="1:5" x14ac:dyDescent="0.25">
      <c r="A33" s="7">
        <v>45851</v>
      </c>
      <c r="B33" s="8">
        <v>0.15788194444444445</v>
      </c>
      <c r="C33" s="9">
        <v>37.700000000000003</v>
      </c>
      <c r="D33" s="9">
        <v>38</v>
      </c>
      <c r="E33" s="10">
        <v>0.3</v>
      </c>
    </row>
    <row r="34" spans="1:5" x14ac:dyDescent="0.25">
      <c r="A34" s="11">
        <v>45851</v>
      </c>
      <c r="B34" s="12">
        <v>0.15864583333333335</v>
      </c>
      <c r="C34" s="5">
        <v>37.700000000000003</v>
      </c>
      <c r="D34" s="5">
        <v>38</v>
      </c>
      <c r="E34" s="6">
        <v>0.3</v>
      </c>
    </row>
    <row r="35" spans="1:5" x14ac:dyDescent="0.25">
      <c r="A35" s="7">
        <v>45851</v>
      </c>
      <c r="B35" s="8">
        <v>0.15938657407407408</v>
      </c>
      <c r="C35" s="9">
        <v>37.700000000000003</v>
      </c>
      <c r="D35" s="9">
        <v>38</v>
      </c>
      <c r="E35" s="10">
        <v>0.3</v>
      </c>
    </row>
    <row r="36" spans="1:5" x14ac:dyDescent="0.25">
      <c r="A36" s="11">
        <v>45851</v>
      </c>
      <c r="B36" s="12">
        <v>0.16010416666666666</v>
      </c>
      <c r="C36" s="5">
        <v>37.799999999999997</v>
      </c>
      <c r="D36" s="5">
        <v>38</v>
      </c>
      <c r="E36" s="6">
        <v>0.2</v>
      </c>
    </row>
    <row r="37" spans="1:5" x14ac:dyDescent="0.25">
      <c r="A37" s="7">
        <v>45851</v>
      </c>
      <c r="B37" s="8">
        <v>0.16083333333333333</v>
      </c>
      <c r="C37" s="9">
        <v>37.799999999999997</v>
      </c>
      <c r="D37" s="9">
        <v>38</v>
      </c>
      <c r="E37" s="10">
        <v>0.2</v>
      </c>
    </row>
    <row r="38" spans="1:5" x14ac:dyDescent="0.25">
      <c r="A38" s="11">
        <v>45851</v>
      </c>
      <c r="B38" s="12">
        <v>0.16155092592592593</v>
      </c>
      <c r="C38" s="5">
        <v>37.9</v>
      </c>
      <c r="D38" s="5">
        <v>38</v>
      </c>
      <c r="E38" s="6">
        <v>0.1</v>
      </c>
    </row>
    <row r="39" spans="1:5" x14ac:dyDescent="0.25">
      <c r="A39" s="7">
        <v>45851</v>
      </c>
      <c r="B39" s="8">
        <v>0.16231481481481483</v>
      </c>
      <c r="C39" s="9">
        <v>37.9</v>
      </c>
      <c r="D39" s="9">
        <v>38</v>
      </c>
      <c r="E39" s="10">
        <v>0.1</v>
      </c>
    </row>
    <row r="40" spans="1:5" x14ac:dyDescent="0.25">
      <c r="A40" s="11">
        <v>45851</v>
      </c>
      <c r="B40" s="12">
        <v>0.1630787037037037</v>
      </c>
      <c r="C40" s="5">
        <v>37.9</v>
      </c>
      <c r="D40" s="5">
        <v>38</v>
      </c>
      <c r="E40" s="6">
        <v>0.1</v>
      </c>
    </row>
    <row r="41" spans="1:5" x14ac:dyDescent="0.25">
      <c r="A41" s="7">
        <v>45851</v>
      </c>
      <c r="B41" s="8">
        <v>0.16377314814814814</v>
      </c>
      <c r="C41" s="9">
        <v>37.9</v>
      </c>
      <c r="D41" s="9">
        <v>38</v>
      </c>
      <c r="E41" s="10">
        <v>0.1</v>
      </c>
    </row>
    <row r="42" spans="1:5" x14ac:dyDescent="0.25">
      <c r="A42" s="11">
        <v>45851</v>
      </c>
      <c r="B42" s="12">
        <v>0.1645486111111111</v>
      </c>
      <c r="C42" s="5">
        <v>37.799999999999997</v>
      </c>
      <c r="D42" s="5">
        <v>38</v>
      </c>
      <c r="E42" s="6">
        <v>0.2</v>
      </c>
    </row>
    <row r="43" spans="1:5" x14ac:dyDescent="0.25">
      <c r="A43" s="7">
        <v>45851</v>
      </c>
      <c r="B43" s="8">
        <v>0.16532407407407407</v>
      </c>
      <c r="C43" s="9">
        <v>37.799999999999997</v>
      </c>
      <c r="D43" s="9">
        <v>38</v>
      </c>
      <c r="E43" s="10">
        <v>0.2</v>
      </c>
    </row>
    <row r="44" spans="1:5" x14ac:dyDescent="0.25">
      <c r="A44" s="11">
        <v>45851</v>
      </c>
      <c r="B44" s="12">
        <v>0.1660300925925926</v>
      </c>
      <c r="C44" s="5">
        <v>37.799999999999997</v>
      </c>
      <c r="D44" s="5">
        <v>38</v>
      </c>
      <c r="E44" s="6">
        <v>0.2</v>
      </c>
    </row>
    <row r="45" spans="1:5" x14ac:dyDescent="0.25">
      <c r="A45" s="7">
        <v>45851</v>
      </c>
      <c r="B45" s="8">
        <v>0.16675925925925925</v>
      </c>
      <c r="C45" s="9">
        <v>37.9</v>
      </c>
      <c r="D45" s="9">
        <v>38</v>
      </c>
      <c r="E45" s="10">
        <v>0.1</v>
      </c>
    </row>
    <row r="46" spans="1:5" x14ac:dyDescent="0.25">
      <c r="A46" s="11">
        <v>45851</v>
      </c>
      <c r="B46" s="12">
        <v>0.16744212962962962</v>
      </c>
      <c r="C46" s="5">
        <v>37.799999999999997</v>
      </c>
      <c r="D46" s="5">
        <v>38</v>
      </c>
      <c r="E46" s="6">
        <v>0.2</v>
      </c>
    </row>
    <row r="47" spans="1:5" x14ac:dyDescent="0.25">
      <c r="A47" s="7">
        <v>45851</v>
      </c>
      <c r="B47" s="8">
        <v>0.16817129629629629</v>
      </c>
      <c r="C47" s="9">
        <v>37.799999999999997</v>
      </c>
      <c r="D47" s="9">
        <v>38</v>
      </c>
      <c r="E47" s="10">
        <v>0.2</v>
      </c>
    </row>
    <row r="48" spans="1:5" x14ac:dyDescent="0.25">
      <c r="A48" s="11">
        <v>45851</v>
      </c>
      <c r="B48" s="12">
        <v>0.16899305555555555</v>
      </c>
      <c r="C48" s="5">
        <v>37.9</v>
      </c>
      <c r="D48" s="5">
        <v>38</v>
      </c>
      <c r="E48" s="6">
        <v>0.1</v>
      </c>
    </row>
    <row r="49" spans="1:5" x14ac:dyDescent="0.25">
      <c r="A49" s="7">
        <v>45851</v>
      </c>
      <c r="B49" s="8">
        <v>0.16979166666666667</v>
      </c>
      <c r="C49" s="9">
        <v>37.799999999999997</v>
      </c>
      <c r="D49" s="9">
        <v>38</v>
      </c>
      <c r="E49" s="10">
        <v>0.2</v>
      </c>
    </row>
    <row r="50" spans="1:5" x14ac:dyDescent="0.25">
      <c r="A50" s="11">
        <v>45851</v>
      </c>
      <c r="B50" s="12">
        <v>0.17048611111111112</v>
      </c>
      <c r="C50" s="5">
        <v>37.9</v>
      </c>
      <c r="D50" s="5">
        <v>38</v>
      </c>
      <c r="E50" s="6">
        <v>0.1</v>
      </c>
    </row>
    <row r="51" spans="1:5" x14ac:dyDescent="0.25">
      <c r="A51" s="7">
        <v>45851</v>
      </c>
      <c r="B51" s="8">
        <v>0.17119212962962962</v>
      </c>
      <c r="C51" s="9">
        <v>37.9</v>
      </c>
      <c r="D51" s="9">
        <v>38</v>
      </c>
      <c r="E51" s="10">
        <v>0.1</v>
      </c>
    </row>
    <row r="52" spans="1:5" x14ac:dyDescent="0.25">
      <c r="A52" s="11">
        <v>45851</v>
      </c>
      <c r="B52" s="12">
        <v>0.17194444444444446</v>
      </c>
      <c r="C52" s="5">
        <v>37.799999999999997</v>
      </c>
      <c r="D52" s="5">
        <v>38</v>
      </c>
      <c r="E52" s="6">
        <v>0.2</v>
      </c>
    </row>
    <row r="53" spans="1:5" x14ac:dyDescent="0.25">
      <c r="A53" s="7">
        <v>45851</v>
      </c>
      <c r="B53" s="8">
        <v>0.17267361111111112</v>
      </c>
      <c r="C53" s="9">
        <v>37.799999999999997</v>
      </c>
      <c r="D53" s="9">
        <v>38</v>
      </c>
      <c r="E53" s="10">
        <v>0.2</v>
      </c>
    </row>
    <row r="54" spans="1:5" x14ac:dyDescent="0.25">
      <c r="A54" s="11">
        <v>45851</v>
      </c>
      <c r="B54" s="12">
        <v>0.17341435185185186</v>
      </c>
      <c r="C54" s="5">
        <v>37.799999999999997</v>
      </c>
      <c r="D54" s="5">
        <v>38</v>
      </c>
      <c r="E54" s="6">
        <v>0.2</v>
      </c>
    </row>
    <row r="55" spans="1:5" x14ac:dyDescent="0.25">
      <c r="A55" s="7">
        <v>45851</v>
      </c>
      <c r="B55" s="8">
        <v>0.17486111111111111</v>
      </c>
      <c r="C55" s="9">
        <v>37.9</v>
      </c>
      <c r="D55" s="9">
        <v>38</v>
      </c>
      <c r="E55" s="10">
        <v>0.1</v>
      </c>
    </row>
    <row r="56" spans="1:5" x14ac:dyDescent="0.25">
      <c r="A56" s="11">
        <v>45851</v>
      </c>
      <c r="B56" s="12">
        <v>0.17631944444444445</v>
      </c>
      <c r="C56" s="5">
        <v>37.9</v>
      </c>
      <c r="D56" s="5">
        <v>38</v>
      </c>
      <c r="E56" s="6">
        <v>0.1</v>
      </c>
    </row>
    <row r="57" spans="1:5" x14ac:dyDescent="0.25">
      <c r="A57" s="7">
        <v>45851</v>
      </c>
      <c r="B57" s="8">
        <v>0.17774305555555556</v>
      </c>
      <c r="C57" s="9">
        <v>38</v>
      </c>
      <c r="D57" s="9">
        <v>38</v>
      </c>
      <c r="E57" s="10">
        <v>0</v>
      </c>
    </row>
    <row r="58" spans="1:5" x14ac:dyDescent="0.25">
      <c r="A58" s="11">
        <v>45851</v>
      </c>
      <c r="B58" s="12">
        <v>0.18822916666666667</v>
      </c>
      <c r="C58" s="5">
        <v>38.4</v>
      </c>
      <c r="D58" s="5">
        <v>38</v>
      </c>
      <c r="E58" s="6">
        <v>0.4</v>
      </c>
    </row>
    <row r="59" spans="1:5" x14ac:dyDescent="0.25">
      <c r="A59" s="7">
        <v>45851</v>
      </c>
      <c r="B59" s="8">
        <v>0.19870370370370372</v>
      </c>
      <c r="C59" s="9">
        <v>38.700000000000003</v>
      </c>
      <c r="D59" s="9">
        <v>38</v>
      </c>
      <c r="E59" s="10">
        <v>0.7</v>
      </c>
    </row>
    <row r="60" spans="1:5" x14ac:dyDescent="0.25">
      <c r="A60" s="11">
        <v>45851</v>
      </c>
      <c r="B60" s="12">
        <v>0.20918981481481483</v>
      </c>
      <c r="C60" s="5">
        <v>38.799999999999997</v>
      </c>
      <c r="D60" s="5">
        <v>38</v>
      </c>
      <c r="E60" s="6">
        <v>0.8</v>
      </c>
    </row>
    <row r="61" spans="1:5" x14ac:dyDescent="0.25">
      <c r="A61" s="7">
        <v>45851</v>
      </c>
      <c r="B61" s="8">
        <v>0.21966435185185185</v>
      </c>
      <c r="C61" s="9">
        <v>38.799999999999997</v>
      </c>
      <c r="D61" s="9">
        <v>38</v>
      </c>
      <c r="E61" s="10">
        <v>0.8</v>
      </c>
    </row>
    <row r="62" spans="1:5" x14ac:dyDescent="0.25">
      <c r="A62" s="11">
        <v>45851</v>
      </c>
      <c r="B62" s="12">
        <v>0.23011574074074073</v>
      </c>
      <c r="C62" s="5">
        <v>38.799999999999997</v>
      </c>
      <c r="D62" s="5">
        <v>38</v>
      </c>
      <c r="E62" s="6">
        <v>0.8</v>
      </c>
    </row>
    <row r="63" spans="1:5" x14ac:dyDescent="0.25">
      <c r="A63" s="7">
        <v>45851</v>
      </c>
      <c r="B63" s="8">
        <v>0.24056712962962962</v>
      </c>
      <c r="C63" s="9">
        <v>38.799999999999997</v>
      </c>
      <c r="D63" s="9">
        <v>38</v>
      </c>
      <c r="E63" s="10">
        <v>0.8</v>
      </c>
    </row>
    <row r="64" spans="1:5" x14ac:dyDescent="0.25">
      <c r="A64" s="11">
        <v>45851</v>
      </c>
      <c r="B64" s="12">
        <v>0.25100694444444444</v>
      </c>
      <c r="C64" s="5">
        <v>38.700000000000003</v>
      </c>
      <c r="D64" s="5">
        <v>38</v>
      </c>
      <c r="E64" s="6">
        <v>0.7</v>
      </c>
    </row>
    <row r="65" spans="1:5" x14ac:dyDescent="0.25">
      <c r="A65" s="7">
        <v>45851</v>
      </c>
      <c r="B65" s="8">
        <v>0.26144675925925925</v>
      </c>
      <c r="C65" s="9">
        <v>38.799999999999997</v>
      </c>
      <c r="D65" s="9">
        <v>38</v>
      </c>
      <c r="E65" s="10">
        <v>0.8</v>
      </c>
    </row>
    <row r="66" spans="1:5" x14ac:dyDescent="0.25">
      <c r="A66" s="11">
        <v>45851</v>
      </c>
      <c r="B66" s="12">
        <v>0.27189814814814817</v>
      </c>
      <c r="C66" s="5">
        <v>38.799999999999997</v>
      </c>
      <c r="D66" s="5">
        <v>38</v>
      </c>
      <c r="E66" s="6">
        <v>0.8</v>
      </c>
    </row>
    <row r="67" spans="1:5" x14ac:dyDescent="0.25">
      <c r="A67" s="7">
        <v>45851</v>
      </c>
      <c r="B67" s="8">
        <v>0.28232638888888889</v>
      </c>
      <c r="C67" s="9">
        <v>38.700000000000003</v>
      </c>
      <c r="D67" s="9">
        <v>38</v>
      </c>
      <c r="E67" s="10">
        <v>0.7</v>
      </c>
    </row>
    <row r="68" spans="1:5" x14ac:dyDescent="0.25">
      <c r="A68" s="11">
        <v>45851</v>
      </c>
      <c r="B68" s="12">
        <v>0.2927777777777778</v>
      </c>
      <c r="C68" s="5">
        <v>38.799999999999997</v>
      </c>
      <c r="D68" s="5">
        <v>38</v>
      </c>
      <c r="E68" s="6">
        <v>0.8</v>
      </c>
    </row>
    <row r="69" spans="1:5" x14ac:dyDescent="0.25">
      <c r="A69" s="7">
        <v>45851</v>
      </c>
      <c r="B69" s="8">
        <v>0.30318287037037039</v>
      </c>
      <c r="C69" s="9">
        <v>38.9</v>
      </c>
      <c r="D69" s="9">
        <v>38</v>
      </c>
      <c r="E69" s="10">
        <v>0.9</v>
      </c>
    </row>
    <row r="70" spans="1:5" x14ac:dyDescent="0.25">
      <c r="A70" s="11">
        <v>45851</v>
      </c>
      <c r="B70" s="12">
        <v>0.31364583333333335</v>
      </c>
      <c r="C70" s="5">
        <v>38.799999999999997</v>
      </c>
      <c r="D70" s="5">
        <v>38</v>
      </c>
      <c r="E70" s="6">
        <v>0.8</v>
      </c>
    </row>
    <row r="71" spans="1:5" x14ac:dyDescent="0.25">
      <c r="A71" s="7">
        <v>45851</v>
      </c>
      <c r="B71" s="8">
        <v>0.3240972222222222</v>
      </c>
      <c r="C71" s="9">
        <v>38.799999999999997</v>
      </c>
      <c r="D71" s="9">
        <v>38</v>
      </c>
      <c r="E71" s="10">
        <v>0.8</v>
      </c>
    </row>
    <row r="72" spans="1:5" x14ac:dyDescent="0.25">
      <c r="A72" s="11">
        <v>45851</v>
      </c>
      <c r="B72" s="12">
        <v>0.33461805555555557</v>
      </c>
      <c r="C72" s="5">
        <v>38.799999999999997</v>
      </c>
      <c r="D72" s="5">
        <v>38</v>
      </c>
      <c r="E72" s="6">
        <v>0.8</v>
      </c>
    </row>
    <row r="73" spans="1:5" x14ac:dyDescent="0.25">
      <c r="A73" s="7">
        <v>45851</v>
      </c>
      <c r="B73" s="8">
        <v>0.34578703703703706</v>
      </c>
      <c r="C73" s="9">
        <v>38.799999999999997</v>
      </c>
      <c r="D73" s="9">
        <v>38</v>
      </c>
      <c r="E73" s="10">
        <v>0.8</v>
      </c>
    </row>
    <row r="74" spans="1:5" x14ac:dyDescent="0.25">
      <c r="A74" s="11">
        <v>45851</v>
      </c>
      <c r="B74" s="12">
        <v>0.35622685185185188</v>
      </c>
      <c r="C74" s="5">
        <v>38.700000000000003</v>
      </c>
      <c r="D74" s="5">
        <v>38</v>
      </c>
      <c r="E74" s="6">
        <v>0.7</v>
      </c>
    </row>
    <row r="75" spans="1:5" x14ac:dyDescent="0.25">
      <c r="A75" s="7">
        <v>45851</v>
      </c>
      <c r="B75" s="8">
        <v>0.36670138888888887</v>
      </c>
      <c r="C75" s="9">
        <v>38.799999999999997</v>
      </c>
      <c r="D75" s="9">
        <v>38</v>
      </c>
      <c r="E75" s="10">
        <v>0.8</v>
      </c>
    </row>
    <row r="76" spans="1:5" x14ac:dyDescent="0.25">
      <c r="A76" s="11">
        <v>45851</v>
      </c>
      <c r="B76" s="12">
        <v>0.37717592592592591</v>
      </c>
      <c r="C76" s="5">
        <v>38.9</v>
      </c>
      <c r="D76" s="5">
        <v>38</v>
      </c>
      <c r="E76" s="6">
        <v>0.9</v>
      </c>
    </row>
    <row r="77" spans="1:5" x14ac:dyDescent="0.25">
      <c r="A77" s="7">
        <v>45851</v>
      </c>
      <c r="B77" s="8">
        <v>0.38762731481481483</v>
      </c>
      <c r="C77" s="9">
        <v>39</v>
      </c>
      <c r="D77" s="9">
        <v>38</v>
      </c>
      <c r="E77" s="10">
        <v>1</v>
      </c>
    </row>
    <row r="78" spans="1:5" x14ac:dyDescent="0.25">
      <c r="A78" s="11">
        <v>45851</v>
      </c>
      <c r="B78" s="12">
        <v>0.39810185185185187</v>
      </c>
      <c r="C78" s="5">
        <v>38.9</v>
      </c>
      <c r="D78" s="5">
        <v>38</v>
      </c>
      <c r="E78" s="6">
        <v>0.9</v>
      </c>
    </row>
    <row r="79" spans="1:5" x14ac:dyDescent="0.25">
      <c r="A79" s="7">
        <v>45851</v>
      </c>
      <c r="B79" s="8">
        <v>0.4085185185185185</v>
      </c>
      <c r="C79" s="9">
        <v>38.9</v>
      </c>
      <c r="D79" s="9">
        <v>38</v>
      </c>
      <c r="E79" s="10">
        <v>0.9</v>
      </c>
    </row>
    <row r="80" spans="1:5" x14ac:dyDescent="0.25">
      <c r="A80" s="11">
        <v>45851</v>
      </c>
      <c r="B80" s="12">
        <v>0.41895833333333332</v>
      </c>
      <c r="C80" s="5">
        <v>39</v>
      </c>
      <c r="D80" s="5">
        <v>38</v>
      </c>
      <c r="E80" s="6">
        <v>1</v>
      </c>
    </row>
    <row r="81" spans="1:5" x14ac:dyDescent="0.25">
      <c r="A81" s="7">
        <v>45851</v>
      </c>
      <c r="B81" s="8">
        <v>0.42937500000000001</v>
      </c>
      <c r="C81" s="9">
        <v>39.1</v>
      </c>
      <c r="D81" s="9">
        <v>38</v>
      </c>
      <c r="E81" s="10">
        <v>1.1000000000000001</v>
      </c>
    </row>
    <row r="82" spans="1:5" x14ac:dyDescent="0.25">
      <c r="A82" s="11">
        <v>45851</v>
      </c>
      <c r="B82" s="12">
        <v>0.43987268518518519</v>
      </c>
      <c r="C82" s="5">
        <v>39.1</v>
      </c>
      <c r="D82" s="5">
        <v>38</v>
      </c>
      <c r="E82" s="6">
        <v>1.1000000000000001</v>
      </c>
    </row>
    <row r="83" spans="1:5" x14ac:dyDescent="0.25">
      <c r="A83" s="7">
        <v>45851</v>
      </c>
      <c r="B83" s="8">
        <v>0.45027777777777778</v>
      </c>
      <c r="C83" s="9">
        <v>39.200000000000003</v>
      </c>
      <c r="D83" s="9">
        <v>38</v>
      </c>
      <c r="E83" s="10">
        <v>1.2</v>
      </c>
    </row>
    <row r="84" spans="1:5" x14ac:dyDescent="0.25">
      <c r="A84" s="11">
        <v>45851</v>
      </c>
      <c r="B84" s="12">
        <v>0.4607060185185185</v>
      </c>
      <c r="C84" s="5">
        <v>39.200000000000003</v>
      </c>
      <c r="D84" s="5">
        <v>38</v>
      </c>
      <c r="E84" s="6">
        <v>1.2</v>
      </c>
    </row>
    <row r="85" spans="1:5" x14ac:dyDescent="0.25">
      <c r="A85" s="7">
        <v>45851</v>
      </c>
      <c r="B85" s="8">
        <v>0.47114583333333332</v>
      </c>
      <c r="C85" s="9">
        <v>39.200000000000003</v>
      </c>
      <c r="D85" s="9">
        <v>38</v>
      </c>
      <c r="E85" s="10">
        <v>1.2</v>
      </c>
    </row>
    <row r="86" spans="1:5" x14ac:dyDescent="0.25">
      <c r="A86" s="11">
        <v>45851</v>
      </c>
      <c r="B86" s="12">
        <v>0.4815740740740741</v>
      </c>
      <c r="C86" s="5">
        <v>39.299999999999997</v>
      </c>
      <c r="D86" s="5">
        <v>38</v>
      </c>
      <c r="E86" s="6">
        <v>1.3</v>
      </c>
    </row>
    <row r="87" spans="1:5" x14ac:dyDescent="0.25">
      <c r="A87" s="7">
        <v>45851</v>
      </c>
      <c r="B87" s="8">
        <v>0.49206018518518518</v>
      </c>
      <c r="C87" s="9">
        <v>39.299999999999997</v>
      </c>
      <c r="D87" s="9">
        <v>38</v>
      </c>
      <c r="E87" s="10">
        <v>1.3</v>
      </c>
    </row>
    <row r="88" spans="1:5" x14ac:dyDescent="0.25">
      <c r="A88" s="11">
        <v>45851</v>
      </c>
      <c r="B88" s="12">
        <v>0.50248842592592591</v>
      </c>
      <c r="C88" s="5">
        <v>39.299999999999997</v>
      </c>
      <c r="D88" s="5">
        <v>38</v>
      </c>
      <c r="E88" s="6">
        <v>1.3</v>
      </c>
    </row>
    <row r="89" spans="1:5" x14ac:dyDescent="0.25">
      <c r="A89" s="7">
        <v>45851</v>
      </c>
      <c r="B89" s="8">
        <v>0.51310185185185186</v>
      </c>
      <c r="C89" s="9">
        <v>39.299999999999997</v>
      </c>
      <c r="D89" s="9">
        <v>38</v>
      </c>
      <c r="E89" s="10">
        <v>1.3</v>
      </c>
    </row>
    <row r="90" spans="1:5" x14ac:dyDescent="0.25">
      <c r="A90" s="11">
        <v>45851</v>
      </c>
      <c r="B90" s="12">
        <v>0.52355324074074072</v>
      </c>
      <c r="C90" s="5">
        <v>39.4</v>
      </c>
      <c r="D90" s="5">
        <v>38</v>
      </c>
      <c r="E90" s="6">
        <v>1.4</v>
      </c>
    </row>
    <row r="91" spans="1:5" x14ac:dyDescent="0.25">
      <c r="A91" s="7">
        <v>45851</v>
      </c>
      <c r="B91" s="8">
        <v>0.53396990740740746</v>
      </c>
      <c r="C91" s="9">
        <v>39.5</v>
      </c>
      <c r="D91" s="9">
        <v>38</v>
      </c>
      <c r="E91" s="10">
        <v>1.5</v>
      </c>
    </row>
    <row r="92" spans="1:5" x14ac:dyDescent="0.25">
      <c r="A92" s="11">
        <v>45851</v>
      </c>
      <c r="B92" s="12">
        <v>0.54443287037037036</v>
      </c>
      <c r="C92" s="5">
        <v>39.4</v>
      </c>
      <c r="D92" s="5">
        <v>38</v>
      </c>
      <c r="E92" s="6">
        <v>1.4</v>
      </c>
    </row>
    <row r="93" spans="1:5" x14ac:dyDescent="0.25">
      <c r="A93" s="7">
        <v>45851</v>
      </c>
      <c r="B93" s="8">
        <v>0.5549074074074074</v>
      </c>
      <c r="C93" s="9">
        <v>39.4</v>
      </c>
      <c r="D93" s="9">
        <v>38</v>
      </c>
      <c r="E93" s="10">
        <v>1.4</v>
      </c>
    </row>
    <row r="94" spans="1:5" x14ac:dyDescent="0.25">
      <c r="A94" s="15">
        <v>45851</v>
      </c>
      <c r="B94" s="16">
        <v>0.56535879629629626</v>
      </c>
      <c r="C94" s="17">
        <v>39.299999999999997</v>
      </c>
      <c r="D94" s="17">
        <v>38</v>
      </c>
      <c r="E94" s="18">
        <v>1.3</v>
      </c>
    </row>
    <row r="95" spans="1:5" ht="15.75" customHeight="1" x14ac:dyDescent="0.25">
      <c r="A95" s="7">
        <v>45851</v>
      </c>
      <c r="B95" s="8">
        <v>0.56873842592592594</v>
      </c>
      <c r="C95" s="9">
        <v>39.4</v>
      </c>
      <c r="D95" s="9">
        <v>38</v>
      </c>
      <c r="E95" s="10">
        <v>1.4</v>
      </c>
    </row>
    <row r="96" spans="1:5" ht="15.75" customHeight="1" x14ac:dyDescent="0.25">
      <c r="A96" s="11">
        <v>45851</v>
      </c>
      <c r="B96" s="12">
        <v>0.57921296296296299</v>
      </c>
      <c r="C96" s="5">
        <v>39.299999999999997</v>
      </c>
      <c r="D96" s="5">
        <v>38</v>
      </c>
      <c r="E96" s="6">
        <v>1.3</v>
      </c>
    </row>
    <row r="97" spans="1:5" ht="15.75" customHeight="1" x14ac:dyDescent="0.25">
      <c r="A97" s="7">
        <v>45851</v>
      </c>
      <c r="B97" s="8">
        <v>0.58967592592592588</v>
      </c>
      <c r="C97" s="9">
        <v>39.4</v>
      </c>
      <c r="D97" s="9">
        <v>38</v>
      </c>
      <c r="E97" s="10">
        <v>1.4</v>
      </c>
    </row>
    <row r="98" spans="1:5" ht="15.75" customHeight="1" x14ac:dyDescent="0.25">
      <c r="A98" s="11">
        <v>45851</v>
      </c>
      <c r="B98" s="12">
        <v>0.60018518518518515</v>
      </c>
      <c r="C98" s="5">
        <v>39.4</v>
      </c>
      <c r="D98" s="5">
        <v>38</v>
      </c>
      <c r="E98" s="6">
        <v>1.4</v>
      </c>
    </row>
    <row r="99" spans="1:5" ht="15.75" customHeight="1" thickBot="1" x14ac:dyDescent="0.3">
      <c r="A99" s="7">
        <v>45851</v>
      </c>
      <c r="B99" s="8">
        <v>0.61056712962962967</v>
      </c>
      <c r="C99" s="9">
        <v>39.4</v>
      </c>
      <c r="D99" s="9">
        <v>38</v>
      </c>
      <c r="E99" s="10">
        <v>1.4</v>
      </c>
    </row>
    <row r="100" spans="1:5" ht="15.75" customHeight="1" thickBot="1" x14ac:dyDescent="0.3">
      <c r="A100" s="19">
        <v>45851</v>
      </c>
      <c r="B100" s="20">
        <v>0.6209837962962963</v>
      </c>
      <c r="C100" s="21">
        <v>39.4</v>
      </c>
      <c r="D100" s="21">
        <v>38</v>
      </c>
      <c r="E100" s="22">
        <v>1.4</v>
      </c>
    </row>
    <row r="101" spans="1:5" ht="15.75" customHeight="1" thickBot="1" x14ac:dyDescent="0.3">
      <c r="A101" s="23">
        <v>45851</v>
      </c>
      <c r="B101" s="24">
        <v>0.6314467592592593</v>
      </c>
      <c r="C101" s="25">
        <v>39.4</v>
      </c>
      <c r="D101" s="25">
        <v>38</v>
      </c>
      <c r="E101" s="26">
        <v>1.4</v>
      </c>
    </row>
    <row r="102" spans="1:5" ht="15.75" customHeight="1" thickBot="1" x14ac:dyDescent="0.3">
      <c r="A102" s="19">
        <v>45851</v>
      </c>
      <c r="B102" s="20">
        <v>0.6419097222222222</v>
      </c>
      <c r="C102" s="21">
        <v>39.4</v>
      </c>
      <c r="D102" s="21">
        <v>38</v>
      </c>
      <c r="E102" s="22">
        <v>1.4</v>
      </c>
    </row>
    <row r="103" spans="1:5" ht="15.75" customHeight="1" thickBot="1" x14ac:dyDescent="0.3">
      <c r="A103" s="23">
        <v>45851</v>
      </c>
      <c r="B103" s="24">
        <v>0.65238425925925925</v>
      </c>
      <c r="C103" s="25">
        <v>39.299999999999997</v>
      </c>
      <c r="D103" s="25">
        <v>38</v>
      </c>
      <c r="E103" s="26">
        <v>1.3</v>
      </c>
    </row>
    <row r="104" spans="1:5" ht="15.75" customHeight="1" thickBot="1" x14ac:dyDescent="0.3">
      <c r="A104" s="19">
        <v>45851</v>
      </c>
      <c r="B104" s="20">
        <v>0.66296296296296298</v>
      </c>
      <c r="C104" s="21">
        <v>39.299999999999997</v>
      </c>
      <c r="D104" s="21">
        <v>38</v>
      </c>
      <c r="E104" s="22">
        <v>1.3</v>
      </c>
    </row>
    <row r="105" spans="1:5" ht="15.75" customHeight="1" thickBot="1" x14ac:dyDescent="0.3">
      <c r="A105" s="23">
        <v>45851</v>
      </c>
      <c r="B105" s="24">
        <v>0.67339120370370376</v>
      </c>
      <c r="C105" s="25">
        <v>39.4</v>
      </c>
      <c r="D105" s="25">
        <v>38</v>
      </c>
      <c r="E105" s="26">
        <v>1.4</v>
      </c>
    </row>
    <row r="106" spans="1:5" ht="15.75" customHeight="1" thickBot="1" x14ac:dyDescent="0.3">
      <c r="A106" s="19">
        <v>45851</v>
      </c>
      <c r="B106" s="20">
        <v>0.68381944444444442</v>
      </c>
      <c r="C106" s="21">
        <v>39.299999999999997</v>
      </c>
      <c r="D106" s="21">
        <v>38</v>
      </c>
      <c r="E106" s="22">
        <v>1.3</v>
      </c>
    </row>
    <row r="107" spans="1:5" ht="15.75" customHeight="1" thickBot="1" x14ac:dyDescent="0.3">
      <c r="A107" s="23">
        <v>45851</v>
      </c>
      <c r="B107" s="24">
        <v>0.69427083333333328</v>
      </c>
      <c r="C107" s="25">
        <v>39.4</v>
      </c>
      <c r="D107" s="25">
        <v>38</v>
      </c>
      <c r="E107" s="26">
        <v>1.4</v>
      </c>
    </row>
    <row r="108" spans="1:5" ht="15.75" customHeight="1" thickBot="1" x14ac:dyDescent="0.3">
      <c r="A108" s="19">
        <v>45851</v>
      </c>
      <c r="B108" s="20">
        <v>0.70469907407407406</v>
      </c>
      <c r="C108" s="21">
        <v>39.4</v>
      </c>
      <c r="D108" s="21">
        <v>38</v>
      </c>
      <c r="E108" s="22">
        <v>1.4</v>
      </c>
    </row>
    <row r="109" spans="1:5" ht="15.75" customHeight="1" thickBot="1" x14ac:dyDescent="0.3">
      <c r="A109" s="23">
        <v>45851</v>
      </c>
      <c r="B109" s="24">
        <v>0.71513888888888888</v>
      </c>
      <c r="C109" s="25">
        <v>39.4</v>
      </c>
      <c r="D109" s="25">
        <v>38</v>
      </c>
      <c r="E109" s="26">
        <v>1.4</v>
      </c>
    </row>
    <row r="110" spans="1:5" ht="15.75" customHeight="1" thickBot="1" x14ac:dyDescent="0.3">
      <c r="A110" s="19">
        <v>45851</v>
      </c>
      <c r="B110" s="20">
        <v>0.72562499999999996</v>
      </c>
      <c r="C110" s="21">
        <v>39.299999999999997</v>
      </c>
      <c r="D110" s="21">
        <v>38</v>
      </c>
      <c r="E110" s="22">
        <v>1.3</v>
      </c>
    </row>
    <row r="111" spans="1:5" ht="15.75" customHeight="1" thickBot="1" x14ac:dyDescent="0.3">
      <c r="A111" s="23">
        <v>45851</v>
      </c>
      <c r="B111" s="24">
        <v>0.73604166666666671</v>
      </c>
      <c r="C111" s="25">
        <v>39.4</v>
      </c>
      <c r="D111" s="25">
        <v>38</v>
      </c>
      <c r="E111" s="26">
        <v>1.4</v>
      </c>
    </row>
    <row r="112" spans="1:5" ht="15.75" customHeight="1" thickBot="1" x14ac:dyDescent="0.3">
      <c r="A112" s="19">
        <v>45851</v>
      </c>
      <c r="B112" s="20">
        <v>0.74655092592592598</v>
      </c>
      <c r="C112" s="21">
        <v>39.299999999999997</v>
      </c>
      <c r="D112" s="21">
        <v>38</v>
      </c>
      <c r="E112" s="22">
        <v>1.3</v>
      </c>
    </row>
    <row r="113" spans="1:5" ht="15.75" customHeight="1" thickBot="1" x14ac:dyDescent="0.3">
      <c r="A113" s="23">
        <v>45851</v>
      </c>
      <c r="B113" s="24">
        <v>0.75699074074074069</v>
      </c>
      <c r="C113" s="25">
        <v>39.299999999999997</v>
      </c>
      <c r="D113" s="25">
        <v>38</v>
      </c>
      <c r="E113" s="26">
        <v>1.3</v>
      </c>
    </row>
    <row r="114" spans="1:5" ht="15.75" customHeight="1" thickBot="1" x14ac:dyDescent="0.3">
      <c r="A114" s="19">
        <v>45851</v>
      </c>
      <c r="B114" s="20">
        <v>0.76741898148148147</v>
      </c>
      <c r="C114" s="21">
        <v>39.299999999999997</v>
      </c>
      <c r="D114" s="21">
        <v>38</v>
      </c>
      <c r="E114" s="22">
        <v>1.3</v>
      </c>
    </row>
    <row r="115" spans="1:5" ht="15.75" customHeight="1" thickBot="1" x14ac:dyDescent="0.3">
      <c r="A115" s="23">
        <v>45851</v>
      </c>
      <c r="B115" s="24">
        <v>0.77784722222222225</v>
      </c>
      <c r="C115" s="25">
        <v>39.200000000000003</v>
      </c>
      <c r="D115" s="25">
        <v>38</v>
      </c>
      <c r="E115" s="26">
        <v>1.2</v>
      </c>
    </row>
    <row r="116" spans="1:5" ht="15.75" customHeight="1" x14ac:dyDescent="0.25">
      <c r="A116" s="27">
        <v>45851</v>
      </c>
      <c r="B116" s="28">
        <v>0.78828703703703706</v>
      </c>
      <c r="C116" s="29">
        <v>39.200000000000003</v>
      </c>
      <c r="D116" s="29">
        <v>38</v>
      </c>
      <c r="E116" s="30">
        <v>1.2</v>
      </c>
    </row>
  </sheetData>
  <dataValidations count="3">
    <dataValidation type="custom" allowBlank="1" showDropDown="1" sqref="C2:E116 H22:I30 H4:H7" xr:uid="{25FEDACF-9EBE-4346-8F16-52362F19E878}">
      <formula1>AND(ISNUMBER(C2),(NOT(OR(NOT(ISERROR(DATEVALUE(C2))), AND(ISNUMBER(C2), LEFT(CELL("format", C2))="D")))))</formula1>
    </dataValidation>
    <dataValidation type="custom" allowBlank="1" showDropDown="1" sqref="A2:A116" xr:uid="{8DE811B5-F110-4D4C-A53B-65CAD80E825F}">
      <formula1>OR(NOT(ISERROR(DATEVALUE(A2))), AND(ISNUMBER(A2), LEFT(CELL("format", A2))="D"))</formula1>
    </dataValidation>
    <dataValidation type="custom" allowBlank="1" showDropDown="1" sqref="B2:B116 G22:G30" xr:uid="{652D8485-E404-4D86-B3C2-8E6E3083766D}">
      <formula1>OR(TIMEVALUE(TEXT(B2, "hh:mm:ss"))=B2, AND(ISNUMBER(B2), LEFT(CELL("format", B2))="D"))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C1DE0-A940-403B-8BC7-F92AA887E08D}">
  <dimension ref="A2:M18"/>
  <sheetViews>
    <sheetView workbookViewId="0">
      <selection activeCell="H9" sqref="H9:M18"/>
    </sheetView>
  </sheetViews>
  <sheetFormatPr defaultRowHeight="13.2" x14ac:dyDescent="0.25"/>
  <cols>
    <col min="3" max="3" width="15.77734375" bestFit="1" customWidth="1"/>
    <col min="4" max="4" width="21.6640625" bestFit="1" customWidth="1"/>
    <col min="5" max="5" width="11.33203125" bestFit="1" customWidth="1"/>
    <col min="6" max="6" width="15.44140625" bestFit="1" customWidth="1"/>
    <col min="9" max="9" width="15.77734375" bestFit="1" customWidth="1"/>
    <col min="10" max="10" width="21.6640625" bestFit="1" customWidth="1"/>
    <col min="11" max="11" width="11.33203125" bestFit="1" customWidth="1"/>
    <col min="13" max="13" width="15.44140625" bestFit="1" customWidth="1"/>
  </cols>
  <sheetData>
    <row r="2" spans="1:13" ht="16.2" thickBot="1" x14ac:dyDescent="0.3">
      <c r="B2" s="31" t="s">
        <v>34</v>
      </c>
      <c r="H2" s="31" t="s">
        <v>44</v>
      </c>
    </row>
    <row r="3" spans="1:13" ht="16.2" thickBot="1" x14ac:dyDescent="0.3">
      <c r="B3" s="35" t="s">
        <v>35</v>
      </c>
      <c r="C3" s="32" t="s">
        <v>36</v>
      </c>
      <c r="D3" s="32" t="s">
        <v>37</v>
      </c>
      <c r="H3" s="35" t="s">
        <v>35</v>
      </c>
      <c r="I3" s="32" t="s">
        <v>36</v>
      </c>
      <c r="J3" s="32" t="s">
        <v>37</v>
      </c>
    </row>
    <row r="4" spans="1:13" ht="16.2" thickBot="1" x14ac:dyDescent="0.3">
      <c r="B4" s="36">
        <v>1</v>
      </c>
      <c r="C4" s="33" t="s">
        <v>38</v>
      </c>
      <c r="D4" s="33" t="s">
        <v>39</v>
      </c>
      <c r="H4" s="36">
        <v>1</v>
      </c>
      <c r="I4" s="33" t="s">
        <v>38</v>
      </c>
      <c r="J4" s="34">
        <v>1</v>
      </c>
    </row>
    <row r="5" spans="1:13" ht="16.2" thickBot="1" x14ac:dyDescent="0.3">
      <c r="B5" s="36">
        <v>2</v>
      </c>
      <c r="C5" s="33" t="s">
        <v>40</v>
      </c>
      <c r="D5" s="33" t="s">
        <v>41</v>
      </c>
      <c r="H5" s="36">
        <v>2</v>
      </c>
      <c r="I5" s="33" t="s">
        <v>40</v>
      </c>
      <c r="J5" s="34">
        <v>0.5</v>
      </c>
    </row>
    <row r="6" spans="1:13" ht="16.2" thickBot="1" x14ac:dyDescent="0.3">
      <c r="B6" s="36">
        <v>3</v>
      </c>
      <c r="C6" s="33" t="s">
        <v>42</v>
      </c>
      <c r="D6" s="33" t="s">
        <v>43</v>
      </c>
      <c r="H6" s="36">
        <v>3</v>
      </c>
      <c r="I6" s="33" t="s">
        <v>42</v>
      </c>
      <c r="J6" s="34">
        <v>0</v>
      </c>
    </row>
    <row r="7" spans="1:13" ht="15.6" x14ac:dyDescent="0.25">
      <c r="B7" s="31"/>
    </row>
    <row r="9" spans="1:13" ht="15.6" x14ac:dyDescent="0.25">
      <c r="A9" s="41" t="s">
        <v>45</v>
      </c>
      <c r="B9" s="42" t="s">
        <v>36</v>
      </c>
      <c r="C9" s="42" t="s">
        <v>46</v>
      </c>
      <c r="D9" s="41" t="s">
        <v>47</v>
      </c>
      <c r="E9" s="41" t="s">
        <v>46</v>
      </c>
      <c r="F9" s="41" t="s">
        <v>48</v>
      </c>
      <c r="H9" s="41" t="s">
        <v>45</v>
      </c>
      <c r="I9" s="42" t="s">
        <v>36</v>
      </c>
      <c r="J9" s="42" t="s">
        <v>46</v>
      </c>
      <c r="K9" s="41" t="s">
        <v>47</v>
      </c>
      <c r="L9" s="41" t="s">
        <v>46</v>
      </c>
      <c r="M9" s="41" t="s">
        <v>48</v>
      </c>
    </row>
    <row r="10" spans="1:13" ht="15.6" x14ac:dyDescent="0.25">
      <c r="A10" s="40">
        <v>1</v>
      </c>
      <c r="B10" s="40">
        <v>33.200000000000003</v>
      </c>
      <c r="C10" s="42" t="s">
        <v>49</v>
      </c>
      <c r="D10" s="40">
        <v>100</v>
      </c>
      <c r="E10" s="41" t="s">
        <v>52</v>
      </c>
      <c r="F10" s="41" t="s">
        <v>53</v>
      </c>
      <c r="H10" s="40">
        <v>1</v>
      </c>
      <c r="I10" s="40">
        <v>31.3</v>
      </c>
      <c r="J10" s="42" t="s">
        <v>49</v>
      </c>
      <c r="K10" s="40">
        <v>100</v>
      </c>
      <c r="L10" s="41" t="s">
        <v>52</v>
      </c>
      <c r="M10" s="41" t="s">
        <v>53</v>
      </c>
    </row>
    <row r="11" spans="1:13" ht="15.6" x14ac:dyDescent="0.25">
      <c r="A11" s="40">
        <v>2</v>
      </c>
      <c r="B11" s="40">
        <v>34.6</v>
      </c>
      <c r="C11" s="42" t="s">
        <v>49</v>
      </c>
      <c r="D11" s="40">
        <v>100</v>
      </c>
      <c r="E11" s="41" t="s">
        <v>52</v>
      </c>
      <c r="F11" s="41" t="s">
        <v>53</v>
      </c>
      <c r="H11" s="40">
        <v>2</v>
      </c>
      <c r="I11" s="40">
        <v>33.6</v>
      </c>
      <c r="J11" s="42" t="s">
        <v>49</v>
      </c>
      <c r="K11" s="40">
        <v>100</v>
      </c>
      <c r="L11" s="41" t="s">
        <v>52</v>
      </c>
      <c r="M11" s="41" t="s">
        <v>53</v>
      </c>
    </row>
    <row r="12" spans="1:13" ht="15.6" x14ac:dyDescent="0.25">
      <c r="A12" s="40">
        <v>3</v>
      </c>
      <c r="B12" s="40">
        <v>35.799999999999997</v>
      </c>
      <c r="C12" s="42" t="s">
        <v>49</v>
      </c>
      <c r="D12" s="40">
        <v>100</v>
      </c>
      <c r="E12" s="41" t="s">
        <v>52</v>
      </c>
      <c r="F12" s="41" t="s">
        <v>53</v>
      </c>
      <c r="H12" s="40">
        <v>3</v>
      </c>
      <c r="I12" s="40">
        <v>36</v>
      </c>
      <c r="J12" s="42" t="s">
        <v>49</v>
      </c>
      <c r="K12" s="40">
        <v>100</v>
      </c>
      <c r="L12" s="41" t="s">
        <v>52</v>
      </c>
      <c r="M12" s="41" t="s">
        <v>53</v>
      </c>
    </row>
    <row r="13" spans="1:13" ht="15.6" x14ac:dyDescent="0.25">
      <c r="A13" s="40">
        <v>4</v>
      </c>
      <c r="B13" s="40">
        <v>36.5</v>
      </c>
      <c r="C13" s="42" t="s">
        <v>50</v>
      </c>
      <c r="D13" s="40">
        <v>80</v>
      </c>
      <c r="E13" s="40" t="s">
        <v>50</v>
      </c>
      <c r="F13" s="41" t="s">
        <v>62</v>
      </c>
      <c r="H13" s="40">
        <v>4</v>
      </c>
      <c r="I13" s="40">
        <v>36.9</v>
      </c>
      <c r="J13" s="42" t="s">
        <v>50</v>
      </c>
      <c r="K13" s="40">
        <v>77</v>
      </c>
      <c r="L13" s="40" t="s">
        <v>50</v>
      </c>
      <c r="M13" s="41" t="s">
        <v>62</v>
      </c>
    </row>
    <row r="14" spans="1:13" ht="15.6" x14ac:dyDescent="0.25">
      <c r="A14" s="40">
        <v>5</v>
      </c>
      <c r="B14" s="40">
        <v>37.9</v>
      </c>
      <c r="C14" s="42" t="s">
        <v>50</v>
      </c>
      <c r="D14" s="40">
        <v>52</v>
      </c>
      <c r="E14" s="40" t="s">
        <v>50</v>
      </c>
      <c r="F14" s="41" t="s">
        <v>62</v>
      </c>
      <c r="H14" s="40">
        <v>5</v>
      </c>
      <c r="I14" s="40">
        <v>37.799999999999997</v>
      </c>
      <c r="J14" s="42" t="s">
        <v>50</v>
      </c>
      <c r="K14" s="40">
        <v>55</v>
      </c>
      <c r="L14" s="40" t="s">
        <v>50</v>
      </c>
      <c r="M14" s="41" t="s">
        <v>62</v>
      </c>
    </row>
    <row r="15" spans="1:13" ht="15.6" x14ac:dyDescent="0.25">
      <c r="A15" s="40">
        <v>6</v>
      </c>
      <c r="B15" s="40">
        <v>38</v>
      </c>
      <c r="C15" s="42" t="s">
        <v>50</v>
      </c>
      <c r="D15" s="40">
        <v>50</v>
      </c>
      <c r="E15" s="40" t="s">
        <v>50</v>
      </c>
      <c r="F15" s="41" t="s">
        <v>62</v>
      </c>
      <c r="H15" s="40">
        <v>6</v>
      </c>
      <c r="I15" s="40">
        <v>38</v>
      </c>
      <c r="J15" s="42" t="s">
        <v>50</v>
      </c>
      <c r="K15" s="40">
        <v>50</v>
      </c>
      <c r="L15" s="40" t="s">
        <v>50</v>
      </c>
      <c r="M15" s="41" t="s">
        <v>62</v>
      </c>
    </row>
    <row r="16" spans="1:13" ht="15.6" x14ac:dyDescent="0.25">
      <c r="A16" s="40">
        <v>7</v>
      </c>
      <c r="B16" s="40">
        <v>38.5</v>
      </c>
      <c r="C16" s="42" t="s">
        <v>51</v>
      </c>
      <c r="D16" s="40">
        <v>42</v>
      </c>
      <c r="E16" s="40" t="s">
        <v>64</v>
      </c>
      <c r="F16" s="41" t="s">
        <v>63</v>
      </c>
      <c r="H16" s="40">
        <v>7</v>
      </c>
      <c r="I16" s="40">
        <v>38.5</v>
      </c>
      <c r="J16" s="42" t="s">
        <v>51</v>
      </c>
      <c r="K16" s="40">
        <v>35</v>
      </c>
      <c r="L16" s="40" t="s">
        <v>64</v>
      </c>
      <c r="M16" s="41" t="s">
        <v>63</v>
      </c>
    </row>
    <row r="17" spans="1:13" ht="15.6" x14ac:dyDescent="0.25">
      <c r="A17" s="40">
        <v>8</v>
      </c>
      <c r="B17" s="40">
        <v>38.799999999999997</v>
      </c>
      <c r="C17" s="42" t="s">
        <v>51</v>
      </c>
      <c r="D17" s="40">
        <v>38</v>
      </c>
      <c r="E17" s="40" t="s">
        <v>64</v>
      </c>
      <c r="F17" s="41" t="s">
        <v>63</v>
      </c>
      <c r="H17" s="40">
        <v>8</v>
      </c>
      <c r="I17" s="40">
        <v>39</v>
      </c>
      <c r="J17" s="42" t="s">
        <v>51</v>
      </c>
      <c r="K17" s="40">
        <v>25</v>
      </c>
      <c r="L17" s="40" t="s">
        <v>64</v>
      </c>
      <c r="M17" s="41" t="s">
        <v>63</v>
      </c>
    </row>
    <row r="18" spans="1:13" ht="15.6" x14ac:dyDescent="0.25">
      <c r="A18" s="40">
        <v>9</v>
      </c>
      <c r="B18" s="40">
        <v>39.4</v>
      </c>
      <c r="C18" s="42" t="s">
        <v>51</v>
      </c>
      <c r="D18" s="40">
        <v>22</v>
      </c>
      <c r="E18" s="40" t="s">
        <v>64</v>
      </c>
      <c r="F18" s="41" t="s">
        <v>63</v>
      </c>
      <c r="H18" s="40">
        <v>9</v>
      </c>
      <c r="I18" s="40">
        <v>39.1</v>
      </c>
      <c r="J18" s="42" t="s">
        <v>51</v>
      </c>
      <c r="K18" s="40">
        <v>23</v>
      </c>
      <c r="L18" s="40" t="s">
        <v>64</v>
      </c>
      <c r="M18" s="41" t="s">
        <v>63</v>
      </c>
    </row>
  </sheetData>
  <phoneticPr fontId="9" type="noConversion"/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F0EA9-B52F-4075-8199-2D93F0A620C7}">
  <dimension ref="A2:G29"/>
  <sheetViews>
    <sheetView zoomScale="94" workbookViewId="0">
      <selection activeCell="I17" sqref="I17"/>
    </sheetView>
  </sheetViews>
  <sheetFormatPr defaultRowHeight="13.2" x14ac:dyDescent="0.25"/>
  <cols>
    <col min="13" max="14" width="14.6640625" customWidth="1"/>
    <col min="18" max="18" width="12" customWidth="1"/>
    <col min="19" max="19" width="13.88671875" customWidth="1"/>
  </cols>
  <sheetData>
    <row r="2" spans="1:7" ht="13.8" x14ac:dyDescent="0.25">
      <c r="A2" s="37" t="s">
        <v>54</v>
      </c>
    </row>
    <row r="3" spans="1:7" ht="13.8" x14ac:dyDescent="0.25">
      <c r="A3" s="37" t="s">
        <v>55</v>
      </c>
    </row>
    <row r="4" spans="1:7" ht="13.8" x14ac:dyDescent="0.25">
      <c r="A4" s="37" t="s">
        <v>56</v>
      </c>
    </row>
    <row r="7" spans="1:7" x14ac:dyDescent="0.25">
      <c r="A7" s="82" t="s">
        <v>57</v>
      </c>
      <c r="B7" s="82" t="s">
        <v>58</v>
      </c>
      <c r="C7" s="82"/>
      <c r="D7" s="82" t="s">
        <v>59</v>
      </c>
      <c r="E7" s="82"/>
      <c r="F7" s="82" t="s">
        <v>17</v>
      </c>
      <c r="G7" s="82"/>
    </row>
    <row r="8" spans="1:7" x14ac:dyDescent="0.25">
      <c r="A8" s="82"/>
      <c r="B8" s="39" t="s">
        <v>60</v>
      </c>
      <c r="C8" s="39" t="s">
        <v>61</v>
      </c>
      <c r="D8" s="39" t="s">
        <v>60</v>
      </c>
      <c r="E8" s="39" t="s">
        <v>61</v>
      </c>
      <c r="F8" s="39" t="s">
        <v>60</v>
      </c>
      <c r="G8" s="39" t="s">
        <v>61</v>
      </c>
    </row>
    <row r="9" spans="1:7" x14ac:dyDescent="0.25">
      <c r="A9" s="40">
        <v>1</v>
      </c>
      <c r="B9" s="40">
        <v>30.2</v>
      </c>
      <c r="C9" s="40">
        <v>75.599999999999994</v>
      </c>
      <c r="D9" s="40">
        <v>30.1</v>
      </c>
      <c r="E9" s="40">
        <v>70</v>
      </c>
      <c r="F9" s="40">
        <f>((B9-D9)/D9)*100</f>
        <v>0.33222591362125536</v>
      </c>
      <c r="G9" s="40">
        <f>((C9-E9)/E9)*100</f>
        <v>7.999999999999992</v>
      </c>
    </row>
    <row r="10" spans="1:7" x14ac:dyDescent="0.25">
      <c r="A10" s="40">
        <v>2</v>
      </c>
      <c r="B10" s="40">
        <v>32.200000000000003</v>
      </c>
      <c r="C10" s="40">
        <v>73.7</v>
      </c>
      <c r="D10" s="40">
        <v>31.6</v>
      </c>
      <c r="E10" s="40">
        <v>63</v>
      </c>
      <c r="F10" s="40">
        <f t="shared" ref="F10:F28" si="0">((B10-D10)/D10)*100</f>
        <v>1.8987341772151944</v>
      </c>
      <c r="G10" s="40">
        <f t="shared" ref="G10:G28" si="1">((C10-E10)/E10)*100</f>
        <v>16.984126984126988</v>
      </c>
    </row>
    <row r="11" spans="1:7" x14ac:dyDescent="0.25">
      <c r="A11" s="40">
        <v>3</v>
      </c>
      <c r="B11" s="40">
        <v>32.5</v>
      </c>
      <c r="C11" s="40">
        <v>72.400000000000006</v>
      </c>
      <c r="D11" s="40">
        <v>32.1</v>
      </c>
      <c r="E11" s="40">
        <v>71</v>
      </c>
      <c r="F11" s="40">
        <f t="shared" si="0"/>
        <v>1.2461059190031107</v>
      </c>
      <c r="G11" s="40">
        <f t="shared" si="1"/>
        <v>1.971830985915501</v>
      </c>
    </row>
    <row r="12" spans="1:7" x14ac:dyDescent="0.25">
      <c r="A12" s="40">
        <v>4</v>
      </c>
      <c r="B12" s="40">
        <v>33.1</v>
      </c>
      <c r="C12" s="40">
        <v>73.5</v>
      </c>
      <c r="D12" s="40">
        <v>32.1</v>
      </c>
      <c r="E12" s="40">
        <v>62</v>
      </c>
      <c r="F12" s="40">
        <f t="shared" si="0"/>
        <v>3.1152647975077881</v>
      </c>
      <c r="G12" s="40">
        <f t="shared" si="1"/>
        <v>18.548387096774192</v>
      </c>
    </row>
    <row r="13" spans="1:7" x14ac:dyDescent="0.25">
      <c r="A13" s="40">
        <v>5</v>
      </c>
      <c r="B13" s="40">
        <v>33.200000000000003</v>
      </c>
      <c r="C13" s="40">
        <v>68.5</v>
      </c>
      <c r="D13" s="40">
        <v>31.9</v>
      </c>
      <c r="E13" s="40">
        <v>71</v>
      </c>
      <c r="F13" s="40">
        <f t="shared" si="0"/>
        <v>4.0752351097178821</v>
      </c>
      <c r="G13" s="40">
        <f t="shared" si="1"/>
        <v>-3.5211267605633805</v>
      </c>
    </row>
    <row r="14" spans="1:7" x14ac:dyDescent="0.25">
      <c r="A14" s="40">
        <v>6</v>
      </c>
      <c r="B14" s="40">
        <v>34.1</v>
      </c>
      <c r="C14" s="40">
        <v>69.3</v>
      </c>
      <c r="D14" s="40">
        <v>34.200000000000003</v>
      </c>
      <c r="E14" s="40">
        <v>70</v>
      </c>
      <c r="F14" s="40">
        <f t="shared" si="0"/>
        <v>-0.2923976608187176</v>
      </c>
      <c r="G14" s="40">
        <f t="shared" si="1"/>
        <v>-1.000000000000004</v>
      </c>
    </row>
    <row r="15" spans="1:7" x14ac:dyDescent="0.25">
      <c r="A15" s="40">
        <v>7</v>
      </c>
      <c r="B15" s="40">
        <v>34.9</v>
      </c>
      <c r="C15" s="40">
        <v>67.900000000000006</v>
      </c>
      <c r="D15" s="40">
        <v>34.5</v>
      </c>
      <c r="E15" s="40">
        <v>70</v>
      </c>
      <c r="F15" s="40">
        <f t="shared" si="0"/>
        <v>1.1594202898550683</v>
      </c>
      <c r="G15" s="40">
        <f t="shared" si="1"/>
        <v>-2.999999999999992</v>
      </c>
    </row>
    <row r="16" spans="1:7" x14ac:dyDescent="0.25">
      <c r="A16" s="40">
        <v>8</v>
      </c>
      <c r="B16" s="40">
        <v>35.200000000000003</v>
      </c>
      <c r="C16" s="40">
        <v>72.2</v>
      </c>
      <c r="D16" s="40">
        <v>34</v>
      </c>
      <c r="E16" s="40">
        <v>62</v>
      </c>
      <c r="F16" s="40">
        <f t="shared" si="0"/>
        <v>3.5294117647058907</v>
      </c>
      <c r="G16" s="40">
        <f t="shared" si="1"/>
        <v>16.451612903225811</v>
      </c>
    </row>
    <row r="17" spans="1:7" x14ac:dyDescent="0.25">
      <c r="A17" s="40">
        <v>9</v>
      </c>
      <c r="B17" s="40">
        <v>35.9</v>
      </c>
      <c r="C17" s="40">
        <v>66.599999999999994</v>
      </c>
      <c r="D17" s="40">
        <v>35.1</v>
      </c>
      <c r="E17" s="40">
        <v>70</v>
      </c>
      <c r="F17" s="40">
        <f t="shared" si="0"/>
        <v>2.2792022792022708</v>
      </c>
      <c r="G17" s="40">
        <f t="shared" si="1"/>
        <v>-4.8571428571428656</v>
      </c>
    </row>
    <row r="18" spans="1:7" x14ac:dyDescent="0.25">
      <c r="A18" s="40">
        <v>10</v>
      </c>
      <c r="B18" s="40">
        <v>36.4</v>
      </c>
      <c r="C18" s="40">
        <v>65.7</v>
      </c>
      <c r="D18" s="40">
        <v>34.9</v>
      </c>
      <c r="E18" s="40">
        <v>71</v>
      </c>
      <c r="F18" s="40">
        <f t="shared" si="0"/>
        <v>4.2979942693409745</v>
      </c>
      <c r="G18" s="40">
        <f t="shared" si="1"/>
        <v>-7.4647887323943616</v>
      </c>
    </row>
    <row r="19" spans="1:7" x14ac:dyDescent="0.25">
      <c r="A19" s="40">
        <v>11</v>
      </c>
      <c r="B19" s="40">
        <v>37.1</v>
      </c>
      <c r="C19" s="40">
        <v>64.400000000000006</v>
      </c>
      <c r="D19" s="40">
        <v>35.799999999999997</v>
      </c>
      <c r="E19" s="40">
        <v>71</v>
      </c>
      <c r="F19" s="40">
        <f t="shared" si="0"/>
        <v>3.6312849162011296</v>
      </c>
      <c r="G19" s="40">
        <f t="shared" si="1"/>
        <v>-9.2957746478873151</v>
      </c>
    </row>
    <row r="20" spans="1:7" x14ac:dyDescent="0.25">
      <c r="A20" s="40">
        <v>12</v>
      </c>
      <c r="B20" s="40">
        <v>37.299999999999997</v>
      </c>
      <c r="C20" s="40">
        <v>64.8</v>
      </c>
      <c r="D20" s="40">
        <v>36.299999999999997</v>
      </c>
      <c r="E20" s="40">
        <v>69</v>
      </c>
      <c r="F20" s="40">
        <f t="shared" si="0"/>
        <v>2.7548209366391188</v>
      </c>
      <c r="G20" s="40">
        <f t="shared" si="1"/>
        <v>-6.0869565217391353</v>
      </c>
    </row>
    <row r="21" spans="1:7" x14ac:dyDescent="0.25">
      <c r="A21" s="40">
        <v>13</v>
      </c>
      <c r="B21" s="40">
        <v>38.1</v>
      </c>
      <c r="C21" s="40">
        <v>68.5</v>
      </c>
      <c r="D21" s="40">
        <v>37.4</v>
      </c>
      <c r="E21" s="40">
        <v>62</v>
      </c>
      <c r="F21" s="40">
        <f t="shared" si="0"/>
        <v>1.8716577540107031</v>
      </c>
      <c r="G21" s="40">
        <f t="shared" si="1"/>
        <v>10.483870967741936</v>
      </c>
    </row>
    <row r="22" spans="1:7" x14ac:dyDescent="0.25">
      <c r="A22" s="40">
        <v>14</v>
      </c>
      <c r="B22" s="40">
        <v>38.6</v>
      </c>
      <c r="C22" s="40">
        <v>63</v>
      </c>
      <c r="D22" s="40">
        <v>37.9</v>
      </c>
      <c r="E22" s="40">
        <v>60</v>
      </c>
      <c r="F22" s="40">
        <f t="shared" si="0"/>
        <v>1.8469656992084509</v>
      </c>
      <c r="G22" s="40">
        <f t="shared" si="1"/>
        <v>5</v>
      </c>
    </row>
    <row r="23" spans="1:7" x14ac:dyDescent="0.25">
      <c r="A23" s="40">
        <v>15</v>
      </c>
      <c r="B23" s="40">
        <v>38.799999999999997</v>
      </c>
      <c r="C23" s="40">
        <v>64.5</v>
      </c>
      <c r="D23" s="40">
        <v>38</v>
      </c>
      <c r="E23" s="40">
        <v>70</v>
      </c>
      <c r="F23" s="40">
        <f t="shared" si="0"/>
        <v>2.1052631578947296</v>
      </c>
      <c r="G23" s="40">
        <f t="shared" si="1"/>
        <v>-7.8571428571428568</v>
      </c>
    </row>
    <row r="24" spans="1:7" x14ac:dyDescent="0.25">
      <c r="A24" s="40">
        <v>16</v>
      </c>
      <c r="B24" s="40">
        <v>38.9</v>
      </c>
      <c r="C24" s="40">
        <v>62.7</v>
      </c>
      <c r="D24" s="40">
        <v>38</v>
      </c>
      <c r="E24" s="40">
        <v>70</v>
      </c>
      <c r="F24" s="40">
        <f t="shared" si="0"/>
        <v>2.3684210526315752</v>
      </c>
      <c r="G24" s="40">
        <f t="shared" si="1"/>
        <v>-10.428571428571425</v>
      </c>
    </row>
    <row r="25" spans="1:7" x14ac:dyDescent="0.25">
      <c r="A25" s="40">
        <v>17</v>
      </c>
      <c r="B25" s="40">
        <v>39</v>
      </c>
      <c r="C25" s="40">
        <v>61</v>
      </c>
      <c r="D25" s="40">
        <v>38</v>
      </c>
      <c r="E25" s="40">
        <v>72</v>
      </c>
      <c r="F25" s="40">
        <f t="shared" si="0"/>
        <v>2.6315789473684208</v>
      </c>
      <c r="G25" s="40">
        <f t="shared" si="1"/>
        <v>-15.277777777777779</v>
      </c>
    </row>
    <row r="26" spans="1:7" x14ac:dyDescent="0.25">
      <c r="A26" s="40">
        <v>18</v>
      </c>
      <c r="B26" s="40">
        <v>39.200000000000003</v>
      </c>
      <c r="C26" s="40">
        <v>62.2</v>
      </c>
      <c r="D26" s="40">
        <v>38.200000000000003</v>
      </c>
      <c r="E26" s="40">
        <v>63</v>
      </c>
      <c r="F26" s="40">
        <f t="shared" si="0"/>
        <v>2.6178010471204183</v>
      </c>
      <c r="G26" s="40">
        <f t="shared" si="1"/>
        <v>-1.2698412698412653</v>
      </c>
    </row>
    <row r="27" spans="1:7" x14ac:dyDescent="0.25">
      <c r="A27" s="40">
        <v>19</v>
      </c>
      <c r="B27" s="40">
        <v>39.4</v>
      </c>
      <c r="C27" s="40">
        <v>62</v>
      </c>
      <c r="D27" s="40">
        <v>38.200000000000003</v>
      </c>
      <c r="E27" s="40">
        <v>62</v>
      </c>
      <c r="F27" s="40">
        <f t="shared" si="0"/>
        <v>3.1413612565444913</v>
      </c>
      <c r="G27" s="40">
        <f t="shared" si="1"/>
        <v>0</v>
      </c>
    </row>
    <row r="28" spans="1:7" x14ac:dyDescent="0.25">
      <c r="A28" s="40">
        <v>20</v>
      </c>
      <c r="B28" s="40">
        <v>39.5</v>
      </c>
      <c r="C28" s="40">
        <v>60.7</v>
      </c>
      <c r="D28" s="40">
        <v>38.299999999999997</v>
      </c>
      <c r="E28" s="40">
        <v>72</v>
      </c>
      <c r="F28" s="40">
        <f t="shared" si="0"/>
        <v>3.1331592689295111</v>
      </c>
      <c r="G28" s="40">
        <f t="shared" si="1"/>
        <v>-15.694444444444441</v>
      </c>
    </row>
    <row r="29" spans="1:7" x14ac:dyDescent="0.25">
      <c r="A29" s="83" t="s">
        <v>65</v>
      </c>
      <c r="B29" s="83"/>
      <c r="C29" s="83"/>
      <c r="D29" s="83"/>
      <c r="E29" s="83"/>
      <c r="F29" s="40">
        <f>AVERAGE(F9:F28)</f>
        <v>2.387175544794963</v>
      </c>
      <c r="G29" s="39">
        <f>AVERAGE(G9:G28)</f>
        <v>-0.41568691798602042</v>
      </c>
    </row>
  </sheetData>
  <mergeCells count="5">
    <mergeCell ref="A7:A8"/>
    <mergeCell ref="B7:C7"/>
    <mergeCell ref="D7:E7"/>
    <mergeCell ref="F7:G7"/>
    <mergeCell ref="A29:E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FDA9F-2619-4460-A20E-CD64AC344A84}">
  <dimension ref="A2:AF38"/>
  <sheetViews>
    <sheetView zoomScale="28" workbookViewId="0">
      <selection activeCell="AA37" sqref="AA37"/>
    </sheetView>
  </sheetViews>
  <sheetFormatPr defaultRowHeight="13.2" x14ac:dyDescent="0.25"/>
  <cols>
    <col min="1" max="1" width="8.88671875" style="55"/>
    <col min="3" max="4" width="15.77734375" customWidth="1"/>
    <col min="8" max="8" width="7.88671875" customWidth="1"/>
    <col min="9" max="9" width="7.21875" customWidth="1"/>
    <col min="10" max="10" width="15.77734375" bestFit="1" customWidth="1"/>
    <col min="11" max="11" width="21.6640625" bestFit="1" customWidth="1"/>
    <col min="12" max="12" width="12.21875" bestFit="1" customWidth="1"/>
    <col min="14" max="14" width="15.44140625" bestFit="1" customWidth="1"/>
    <col min="18" max="18" width="17.88671875" customWidth="1"/>
    <col min="19" max="19" width="9.5546875" bestFit="1" customWidth="1"/>
    <col min="20" max="20" width="14.21875" customWidth="1"/>
    <col min="21" max="21" width="21" customWidth="1"/>
    <col min="24" max="24" width="7.33203125" customWidth="1"/>
    <col min="25" max="25" width="11.88671875" bestFit="1" customWidth="1"/>
  </cols>
  <sheetData>
    <row r="2" spans="1:32" x14ac:dyDescent="0.25">
      <c r="A2" s="65">
        <v>1</v>
      </c>
      <c r="B2" s="66" t="s">
        <v>73</v>
      </c>
      <c r="C2" s="66"/>
      <c r="D2" s="66"/>
      <c r="E2" s="66"/>
      <c r="F2" s="66"/>
      <c r="H2" s="65">
        <v>2</v>
      </c>
      <c r="I2" s="67" t="s">
        <v>75</v>
      </c>
      <c r="J2" s="66"/>
      <c r="K2" s="66"/>
      <c r="L2" s="66"/>
      <c r="M2" s="66"/>
      <c r="N2" s="66"/>
      <c r="P2" s="65">
        <v>3</v>
      </c>
      <c r="Q2" s="67" t="s">
        <v>84</v>
      </c>
      <c r="R2" s="66"/>
      <c r="S2" s="66"/>
      <c r="T2" s="66"/>
      <c r="U2" s="66"/>
      <c r="W2" s="65">
        <v>4</v>
      </c>
      <c r="X2" s="67" t="s">
        <v>85</v>
      </c>
      <c r="Y2" s="66"/>
      <c r="Z2" s="66"/>
      <c r="AA2" s="66"/>
      <c r="AB2" s="66"/>
      <c r="AC2" s="66"/>
      <c r="AD2" s="66"/>
      <c r="AE2" s="66"/>
    </row>
    <row r="3" spans="1:32" x14ac:dyDescent="0.25">
      <c r="H3" s="55"/>
    </row>
    <row r="4" spans="1:32" x14ac:dyDescent="0.25">
      <c r="H4" s="55"/>
      <c r="Q4" t="s">
        <v>77</v>
      </c>
      <c r="X4" t="s">
        <v>77</v>
      </c>
      <c r="AE4" s="63"/>
    </row>
    <row r="5" spans="1:32" s="59" customFormat="1" ht="39.6" x14ac:dyDescent="0.25">
      <c r="B5" s="38" t="s">
        <v>66</v>
      </c>
      <c r="C5" s="58" t="s">
        <v>67</v>
      </c>
      <c r="D5" s="58" t="s">
        <v>72</v>
      </c>
      <c r="E5" s="58" t="s">
        <v>90</v>
      </c>
      <c r="F5" s="58" t="s">
        <v>107</v>
      </c>
      <c r="H5" s="55"/>
      <c r="I5" s="62" t="s">
        <v>48</v>
      </c>
      <c r="J5" s="70" t="s">
        <v>36</v>
      </c>
      <c r="K5" s="70" t="s">
        <v>37</v>
      </c>
      <c r="L5"/>
      <c r="M5"/>
      <c r="N5"/>
      <c r="Q5" s="64" t="s">
        <v>45</v>
      </c>
      <c r="R5" s="64" t="s">
        <v>82</v>
      </c>
      <c r="S5" s="64" t="s">
        <v>79</v>
      </c>
      <c r="T5" s="64" t="s">
        <v>80</v>
      </c>
      <c r="U5" s="64" t="s">
        <v>81</v>
      </c>
      <c r="X5" s="64" t="s">
        <v>45</v>
      </c>
      <c r="Y5" s="64" t="s">
        <v>78</v>
      </c>
      <c r="Z5" s="64" t="s">
        <v>86</v>
      </c>
      <c r="AA5" s="64" t="s">
        <v>87</v>
      </c>
      <c r="AB5" s="64" t="s">
        <v>88</v>
      </c>
      <c r="AC5" s="64" t="s">
        <v>89</v>
      </c>
      <c r="AD5" s="64" t="s">
        <v>69</v>
      </c>
      <c r="AE5" s="64" t="s">
        <v>90</v>
      </c>
    </row>
    <row r="6" spans="1:32" ht="15.6" x14ac:dyDescent="0.25">
      <c r="B6" s="40">
        <v>1</v>
      </c>
      <c r="C6" s="56">
        <v>30.2</v>
      </c>
      <c r="D6" s="56">
        <v>30.1</v>
      </c>
      <c r="E6" s="57">
        <f>((C6-D6)/D6)*100</f>
        <v>0.33222591362125536</v>
      </c>
      <c r="F6" s="75">
        <f>100-E6</f>
        <v>99.667774086378742</v>
      </c>
      <c r="H6" s="55"/>
      <c r="I6" s="42">
        <v>1</v>
      </c>
      <c r="J6" s="71" t="s">
        <v>38</v>
      </c>
      <c r="K6" s="71" t="s">
        <v>39</v>
      </c>
      <c r="Q6" s="40">
        <v>1</v>
      </c>
      <c r="R6" s="79">
        <v>0.13547453703703705</v>
      </c>
      <c r="S6" s="80">
        <v>30</v>
      </c>
      <c r="T6" s="80">
        <v>38</v>
      </c>
      <c r="U6" s="52">
        <f>R14-R6</f>
        <v>4.2268518518518511E-2</v>
      </c>
      <c r="X6" s="38">
        <v>1</v>
      </c>
      <c r="Y6" s="41" t="s">
        <v>22</v>
      </c>
      <c r="Z6" s="68">
        <v>38.799999999999997</v>
      </c>
      <c r="AA6" s="60">
        <v>38.799999999999997</v>
      </c>
      <c r="AB6" s="60">
        <v>38.700000000000003</v>
      </c>
      <c r="AC6" s="60">
        <v>38.799999999999997</v>
      </c>
      <c r="AD6" s="60">
        <f>AVERAGE(Z6:AC6)</f>
        <v>38.774999999999999</v>
      </c>
      <c r="AE6" s="60">
        <f>((AD6-38)/38)*100</f>
        <v>2.0394736842105226</v>
      </c>
      <c r="AF6" s="74">
        <f>100-AE6</f>
        <v>97.96052631578948</v>
      </c>
    </row>
    <row r="7" spans="1:32" ht="15.6" x14ac:dyDescent="0.25">
      <c r="B7" s="40">
        <v>2</v>
      </c>
      <c r="C7" s="56">
        <v>32.200000000000003</v>
      </c>
      <c r="D7" s="56">
        <v>31.6</v>
      </c>
      <c r="E7" s="57">
        <f>((C7-D7)/D7)*100</f>
        <v>1.8987341772151944</v>
      </c>
      <c r="F7" s="75">
        <f t="shared" ref="F7:F15" si="0">100-E7</f>
        <v>98.101265822784811</v>
      </c>
      <c r="H7" s="55"/>
      <c r="I7" s="42">
        <v>2</v>
      </c>
      <c r="J7" s="71" t="s">
        <v>91</v>
      </c>
      <c r="K7" s="71" t="s">
        <v>108</v>
      </c>
      <c r="Q7" s="40">
        <v>2</v>
      </c>
      <c r="R7" s="79">
        <v>0.13619212962962962</v>
      </c>
      <c r="S7" s="80">
        <v>31</v>
      </c>
      <c r="T7" s="80">
        <v>38</v>
      </c>
      <c r="U7" s="52">
        <f>R14-R7</f>
        <v>4.1550925925925936E-2</v>
      </c>
      <c r="X7" s="38">
        <v>2</v>
      </c>
      <c r="Y7" s="41" t="s">
        <v>23</v>
      </c>
      <c r="Z7" s="60">
        <v>38.9</v>
      </c>
      <c r="AA7" s="60">
        <v>38.799999999999997</v>
      </c>
      <c r="AB7" s="60">
        <v>38.799999999999997</v>
      </c>
      <c r="AC7" s="60">
        <v>38.799999999999997</v>
      </c>
      <c r="AD7" s="60">
        <f t="shared" ref="AD7:AD17" si="1">AVERAGE(Z7:AC7)</f>
        <v>38.824999999999996</v>
      </c>
      <c r="AE7" s="60">
        <f t="shared" ref="AE7:AE17" si="2">((AD7-38)/38)*100</f>
        <v>2.1710526315789362</v>
      </c>
      <c r="AF7" s="74">
        <f t="shared" ref="AF7:AF17" si="3">100-AE7</f>
        <v>97.828947368421069</v>
      </c>
    </row>
    <row r="8" spans="1:32" ht="15.6" x14ac:dyDescent="0.25">
      <c r="B8" s="40">
        <v>3</v>
      </c>
      <c r="C8" s="56">
        <v>34.1</v>
      </c>
      <c r="D8" s="56">
        <v>34.200000000000003</v>
      </c>
      <c r="E8" s="57">
        <f>((D8-C8)/D8)*100</f>
        <v>0.2923976608187176</v>
      </c>
      <c r="F8" s="75">
        <f t="shared" si="0"/>
        <v>99.707602339181278</v>
      </c>
      <c r="H8" s="55"/>
      <c r="I8" s="77">
        <v>3</v>
      </c>
      <c r="J8" s="78" t="s">
        <v>92</v>
      </c>
      <c r="K8" s="78" t="s">
        <v>112</v>
      </c>
      <c r="Q8" s="40">
        <v>3</v>
      </c>
      <c r="R8" s="79">
        <v>0.13694444444444445</v>
      </c>
      <c r="S8" s="80">
        <v>32</v>
      </c>
      <c r="T8" s="80">
        <v>38</v>
      </c>
      <c r="U8" s="52">
        <f>R14-R8</f>
        <v>4.0798611111111105E-2</v>
      </c>
      <c r="X8" s="38">
        <v>3</v>
      </c>
      <c r="Y8" s="41" t="s">
        <v>24</v>
      </c>
      <c r="Z8" s="60">
        <v>38.799999999999997</v>
      </c>
      <c r="AA8" s="60">
        <v>38.700000000000003</v>
      </c>
      <c r="AB8" s="60">
        <v>38.799999999999997</v>
      </c>
      <c r="AC8" s="60">
        <v>38.9</v>
      </c>
      <c r="AD8" s="60">
        <f t="shared" si="1"/>
        <v>38.799999999999997</v>
      </c>
      <c r="AE8" s="60">
        <f t="shared" si="2"/>
        <v>2.1052631578947296</v>
      </c>
      <c r="AF8" s="74">
        <f t="shared" si="3"/>
        <v>97.894736842105274</v>
      </c>
    </row>
    <row r="9" spans="1:32" ht="15.6" x14ac:dyDescent="0.25">
      <c r="B9" s="40">
        <v>4</v>
      </c>
      <c r="C9" s="56">
        <v>34.9</v>
      </c>
      <c r="D9" s="56">
        <v>34.5</v>
      </c>
      <c r="E9" s="57">
        <f t="shared" ref="E9:E15" si="4">((C9-D9)/D9)*100</f>
        <v>1.1594202898550683</v>
      </c>
      <c r="F9" s="75">
        <f t="shared" si="0"/>
        <v>98.840579710144937</v>
      </c>
      <c r="H9" s="55"/>
      <c r="I9" s="85" t="s">
        <v>45</v>
      </c>
      <c r="J9" s="84" t="s">
        <v>111</v>
      </c>
      <c r="K9" s="84"/>
      <c r="L9" s="84" t="s">
        <v>113</v>
      </c>
      <c r="M9" s="84"/>
      <c r="N9" s="85" t="s">
        <v>76</v>
      </c>
      <c r="Q9" s="40">
        <v>4</v>
      </c>
      <c r="R9" s="79">
        <v>0.13844907407407409</v>
      </c>
      <c r="S9" s="80">
        <v>33</v>
      </c>
      <c r="T9" s="80">
        <v>38</v>
      </c>
      <c r="U9" s="52">
        <f>R14-R9</f>
        <v>3.9293981481481471E-2</v>
      </c>
      <c r="X9" s="38">
        <v>4</v>
      </c>
      <c r="Y9" s="41" t="s">
        <v>25</v>
      </c>
      <c r="Z9" s="60">
        <v>39</v>
      </c>
      <c r="AA9" s="60">
        <v>38.9</v>
      </c>
      <c r="AB9" s="60">
        <v>38.9</v>
      </c>
      <c r="AC9" s="60">
        <v>39</v>
      </c>
      <c r="AD9" s="60">
        <f t="shared" si="1"/>
        <v>38.950000000000003</v>
      </c>
      <c r="AE9" s="60">
        <f t="shared" si="2"/>
        <v>2.5000000000000075</v>
      </c>
      <c r="AF9" s="74">
        <f t="shared" si="3"/>
        <v>97.499999999999986</v>
      </c>
    </row>
    <row r="10" spans="1:32" ht="15" customHeight="1" x14ac:dyDescent="0.25">
      <c r="B10" s="40">
        <v>5</v>
      </c>
      <c r="C10" s="56">
        <v>35.9</v>
      </c>
      <c r="D10" s="56">
        <v>35.1</v>
      </c>
      <c r="E10" s="57">
        <f t="shared" si="4"/>
        <v>2.2792022792022708</v>
      </c>
      <c r="F10" s="75">
        <f t="shared" si="0"/>
        <v>97.720797720797734</v>
      </c>
      <c r="H10" s="55"/>
      <c r="I10" s="85"/>
      <c r="J10" s="76" t="s">
        <v>109</v>
      </c>
      <c r="K10" s="62" t="s">
        <v>110</v>
      </c>
      <c r="L10" s="61" t="s">
        <v>47</v>
      </c>
      <c r="M10" s="61" t="s">
        <v>46</v>
      </c>
      <c r="N10" s="85"/>
      <c r="Q10" s="40">
        <v>5</v>
      </c>
      <c r="R10" s="79">
        <v>0.13988425925925926</v>
      </c>
      <c r="S10" s="80">
        <v>34</v>
      </c>
      <c r="T10" s="80">
        <v>38</v>
      </c>
      <c r="U10" s="52">
        <f>R14-R10</f>
        <v>3.7858796296296293E-2</v>
      </c>
      <c r="X10" s="38">
        <v>5</v>
      </c>
      <c r="Y10" s="41" t="s">
        <v>26</v>
      </c>
      <c r="Z10" s="60">
        <v>39.1</v>
      </c>
      <c r="AA10" s="60">
        <v>39.1</v>
      </c>
      <c r="AB10" s="60">
        <v>39.200000000000003</v>
      </c>
      <c r="AC10" s="60">
        <v>39.200000000000003</v>
      </c>
      <c r="AD10" s="60">
        <f t="shared" si="1"/>
        <v>39.150000000000006</v>
      </c>
      <c r="AE10" s="60">
        <f t="shared" si="2"/>
        <v>3.0263157894736992</v>
      </c>
      <c r="AF10" s="74">
        <f t="shared" si="3"/>
        <v>96.973684210526301</v>
      </c>
    </row>
    <row r="11" spans="1:32" ht="15.6" x14ac:dyDescent="0.25">
      <c r="B11" s="40">
        <v>6</v>
      </c>
      <c r="C11" s="56">
        <v>37.299999999999997</v>
      </c>
      <c r="D11" s="56">
        <v>36.299999999999997</v>
      </c>
      <c r="E11" s="57">
        <f t="shared" si="4"/>
        <v>2.7548209366391188</v>
      </c>
      <c r="F11" s="75">
        <f t="shared" si="0"/>
        <v>97.245179063360879</v>
      </c>
      <c r="H11" s="55"/>
      <c r="I11" s="40">
        <v>1</v>
      </c>
      <c r="J11" s="60">
        <v>33.200000000000003</v>
      </c>
      <c r="K11" s="42" t="s">
        <v>93</v>
      </c>
      <c r="L11" s="40">
        <v>100</v>
      </c>
      <c r="M11" s="41" t="s">
        <v>98</v>
      </c>
      <c r="N11" s="41" t="s">
        <v>53</v>
      </c>
      <c r="Q11" s="40">
        <v>6</v>
      </c>
      <c r="R11" s="79">
        <v>0.14209490740740741</v>
      </c>
      <c r="S11" s="80">
        <v>35</v>
      </c>
      <c r="T11" s="80">
        <v>38</v>
      </c>
      <c r="U11" s="52">
        <f>R14-R11</f>
        <v>3.5648148148148151E-2</v>
      </c>
      <c r="X11" s="38">
        <v>6</v>
      </c>
      <c r="Y11" s="41" t="s">
        <v>27</v>
      </c>
      <c r="Z11" s="60">
        <v>39.200000000000003</v>
      </c>
      <c r="AA11" s="60">
        <v>39.299999999999997</v>
      </c>
      <c r="AB11" s="60">
        <v>39.299999999999997</v>
      </c>
      <c r="AC11" s="60">
        <v>39.299999999999997</v>
      </c>
      <c r="AD11" s="60">
        <f t="shared" si="1"/>
        <v>39.274999999999999</v>
      </c>
      <c r="AE11" s="60">
        <f t="shared" si="2"/>
        <v>3.3552631578947336</v>
      </c>
      <c r="AF11" s="74">
        <f t="shared" si="3"/>
        <v>96.64473684210526</v>
      </c>
    </row>
    <row r="12" spans="1:32" ht="15.6" x14ac:dyDescent="0.25">
      <c r="B12" s="40">
        <v>7</v>
      </c>
      <c r="C12" s="56">
        <v>38.1</v>
      </c>
      <c r="D12" s="56">
        <v>37.4</v>
      </c>
      <c r="E12" s="57">
        <f t="shared" si="4"/>
        <v>1.8716577540107031</v>
      </c>
      <c r="F12" s="75">
        <f t="shared" si="0"/>
        <v>98.128342245989302</v>
      </c>
      <c r="H12" s="55"/>
      <c r="I12" s="40">
        <v>2</v>
      </c>
      <c r="J12" s="60">
        <v>34.6</v>
      </c>
      <c r="K12" s="42" t="s">
        <v>93</v>
      </c>
      <c r="L12" s="40">
        <v>100</v>
      </c>
      <c r="M12" s="41" t="s">
        <v>98</v>
      </c>
      <c r="N12" s="41" t="s">
        <v>53</v>
      </c>
      <c r="Q12" s="40">
        <v>7</v>
      </c>
      <c r="R12" s="79">
        <v>0.14351851851851852</v>
      </c>
      <c r="S12" s="80">
        <v>36</v>
      </c>
      <c r="T12" s="80">
        <v>38</v>
      </c>
      <c r="U12" s="52">
        <f>R14-R12</f>
        <v>3.4224537037037039E-2</v>
      </c>
      <c r="X12" s="38">
        <v>7</v>
      </c>
      <c r="Y12" s="41" t="s">
        <v>28</v>
      </c>
      <c r="Z12" s="60">
        <v>39.299999999999997</v>
      </c>
      <c r="AA12" s="60">
        <v>39.4</v>
      </c>
      <c r="AB12" s="60">
        <v>39.5</v>
      </c>
      <c r="AC12" s="60">
        <v>39.4</v>
      </c>
      <c r="AD12" s="60">
        <f t="shared" si="1"/>
        <v>39.4</v>
      </c>
      <c r="AE12" s="60">
        <f t="shared" si="2"/>
        <v>3.6842105263157858</v>
      </c>
      <c r="AF12" s="74">
        <f t="shared" si="3"/>
        <v>96.31578947368422</v>
      </c>
    </row>
    <row r="13" spans="1:32" ht="15.6" x14ac:dyDescent="0.25">
      <c r="B13" s="40">
        <v>8</v>
      </c>
      <c r="C13" s="56">
        <v>38.6</v>
      </c>
      <c r="D13" s="56">
        <v>37.9</v>
      </c>
      <c r="E13" s="57">
        <f t="shared" si="4"/>
        <v>1.8469656992084509</v>
      </c>
      <c r="F13" s="75">
        <f t="shared" si="0"/>
        <v>98.153034300791546</v>
      </c>
      <c r="H13" s="55"/>
      <c r="I13" s="40">
        <v>3</v>
      </c>
      <c r="J13" s="60">
        <v>35.799999999999997</v>
      </c>
      <c r="K13" s="42" t="s">
        <v>93</v>
      </c>
      <c r="L13" s="40">
        <v>100</v>
      </c>
      <c r="M13" s="41" t="s">
        <v>98</v>
      </c>
      <c r="N13" s="41" t="s">
        <v>53</v>
      </c>
      <c r="Q13" s="40">
        <v>8</v>
      </c>
      <c r="R13" s="79">
        <v>0.14877314814814815</v>
      </c>
      <c r="S13" s="80">
        <v>37</v>
      </c>
      <c r="T13" s="80">
        <v>38</v>
      </c>
      <c r="U13" s="52">
        <f>R14-R13</f>
        <v>2.8969907407407403E-2</v>
      </c>
      <c r="X13" s="38">
        <v>8</v>
      </c>
      <c r="Y13" s="41" t="s">
        <v>29</v>
      </c>
      <c r="Z13" s="60">
        <v>39.4</v>
      </c>
      <c r="AA13" s="60">
        <v>39.299999999999997</v>
      </c>
      <c r="AB13" s="60">
        <v>39.4</v>
      </c>
      <c r="AC13" s="60">
        <v>39.4</v>
      </c>
      <c r="AD13" s="60">
        <f t="shared" si="1"/>
        <v>39.375</v>
      </c>
      <c r="AE13" s="60">
        <f t="shared" si="2"/>
        <v>3.6184210526315792</v>
      </c>
      <c r="AF13" s="74">
        <f t="shared" si="3"/>
        <v>96.381578947368425</v>
      </c>
    </row>
    <row r="14" spans="1:32" ht="15.6" x14ac:dyDescent="0.25">
      <c r="B14" s="40">
        <v>9</v>
      </c>
      <c r="C14" s="56">
        <v>38.799999999999997</v>
      </c>
      <c r="D14" s="56">
        <v>38</v>
      </c>
      <c r="E14" s="57">
        <f t="shared" si="4"/>
        <v>2.1052631578947296</v>
      </c>
      <c r="F14" s="75">
        <f t="shared" si="0"/>
        <v>97.894736842105274</v>
      </c>
      <c r="H14" s="55"/>
      <c r="I14" s="40">
        <v>4</v>
      </c>
      <c r="J14" s="60">
        <v>36.5</v>
      </c>
      <c r="K14" s="42" t="s">
        <v>94</v>
      </c>
      <c r="L14" s="40">
        <v>80</v>
      </c>
      <c r="M14" s="41" t="s">
        <v>97</v>
      </c>
      <c r="N14" s="41" t="s">
        <v>62</v>
      </c>
      <c r="Q14" s="40">
        <v>9</v>
      </c>
      <c r="R14" s="79">
        <v>0.17774305555555556</v>
      </c>
      <c r="S14" s="80">
        <v>38</v>
      </c>
      <c r="T14" s="80">
        <v>38</v>
      </c>
      <c r="U14" s="52">
        <f>R14-R14</f>
        <v>0</v>
      </c>
      <c r="X14" s="38">
        <v>9</v>
      </c>
      <c r="Y14" s="41" t="s">
        <v>30</v>
      </c>
      <c r="Z14" s="60">
        <v>39.4</v>
      </c>
      <c r="AA14" s="60">
        <v>39.4</v>
      </c>
      <c r="AB14" s="60">
        <v>39.4</v>
      </c>
      <c r="AC14" s="60">
        <v>39.4</v>
      </c>
      <c r="AD14" s="60">
        <v>39.4</v>
      </c>
      <c r="AE14" s="60">
        <f t="shared" si="2"/>
        <v>3.6842105263157858</v>
      </c>
      <c r="AF14" s="74">
        <f t="shared" si="3"/>
        <v>96.31578947368422</v>
      </c>
    </row>
    <row r="15" spans="1:32" ht="15.6" x14ac:dyDescent="0.25">
      <c r="B15" s="40">
        <v>10</v>
      </c>
      <c r="C15" s="56">
        <v>38.9</v>
      </c>
      <c r="D15" s="56">
        <v>38</v>
      </c>
      <c r="E15" s="57">
        <f t="shared" si="4"/>
        <v>2.3684210526315752</v>
      </c>
      <c r="F15" s="75">
        <f t="shared" si="0"/>
        <v>97.631578947368425</v>
      </c>
      <c r="H15" s="55"/>
      <c r="I15" s="40">
        <v>5</v>
      </c>
      <c r="J15" s="60">
        <v>37.9</v>
      </c>
      <c r="K15" s="42" t="s">
        <v>94</v>
      </c>
      <c r="L15" s="40">
        <v>52</v>
      </c>
      <c r="M15" s="41" t="s">
        <v>97</v>
      </c>
      <c r="N15" s="41" t="s">
        <v>62</v>
      </c>
      <c r="Q15" s="55"/>
      <c r="X15" s="38">
        <v>10</v>
      </c>
      <c r="Y15" s="41" t="s">
        <v>31</v>
      </c>
      <c r="Z15" s="60">
        <v>39.4</v>
      </c>
      <c r="AA15" s="60">
        <v>39.299999999999997</v>
      </c>
      <c r="AB15" s="60">
        <v>39.299999999999997</v>
      </c>
      <c r="AC15" s="60">
        <v>39.4</v>
      </c>
      <c r="AD15" s="60">
        <f t="shared" si="1"/>
        <v>39.349999999999994</v>
      </c>
      <c r="AE15" s="60">
        <f t="shared" si="2"/>
        <v>3.5526315789473539</v>
      </c>
      <c r="AF15" s="74">
        <f t="shared" si="3"/>
        <v>96.447368421052644</v>
      </c>
    </row>
    <row r="16" spans="1:32" ht="15.6" x14ac:dyDescent="0.25">
      <c r="B16" s="83" t="s">
        <v>69</v>
      </c>
      <c r="C16" s="83"/>
      <c r="D16" s="83"/>
      <c r="E16" s="57">
        <f>AVERAGE(E6:E15)</f>
        <v>1.6909108921097087</v>
      </c>
      <c r="F16" s="57">
        <f>AVERAGE(F6:F15)</f>
        <v>98.309089107890301</v>
      </c>
      <c r="H16" s="55"/>
      <c r="I16" s="40">
        <v>6</v>
      </c>
      <c r="J16" s="60">
        <v>38</v>
      </c>
      <c r="K16" s="42" t="s">
        <v>94</v>
      </c>
      <c r="L16" s="40">
        <v>50</v>
      </c>
      <c r="M16" s="41" t="s">
        <v>97</v>
      </c>
      <c r="N16" s="41" t="s">
        <v>62</v>
      </c>
      <c r="Q16" s="55"/>
      <c r="X16" s="38">
        <v>11</v>
      </c>
      <c r="Y16" s="41" t="s">
        <v>32</v>
      </c>
      <c r="Z16" s="60">
        <v>39.299999999999997</v>
      </c>
      <c r="AA16" s="60">
        <v>39.4</v>
      </c>
      <c r="AB16" s="60">
        <v>39.4</v>
      </c>
      <c r="AC16" s="60">
        <v>39.4</v>
      </c>
      <c r="AD16" s="60">
        <f t="shared" si="1"/>
        <v>39.375</v>
      </c>
      <c r="AE16" s="60">
        <f t="shared" si="2"/>
        <v>3.6184210526315792</v>
      </c>
      <c r="AF16" s="74">
        <f t="shared" si="3"/>
        <v>96.381578947368425</v>
      </c>
    </row>
    <row r="17" spans="2:32" ht="15.6" x14ac:dyDescent="0.25">
      <c r="H17" s="55"/>
      <c r="I17" s="40">
        <v>7</v>
      </c>
      <c r="J17" s="60">
        <v>38.5</v>
      </c>
      <c r="K17" s="42" t="s">
        <v>95</v>
      </c>
      <c r="L17" s="40">
        <v>42</v>
      </c>
      <c r="M17" s="41" t="s">
        <v>96</v>
      </c>
      <c r="N17" s="41" t="s">
        <v>63</v>
      </c>
      <c r="X17" s="38">
        <v>12</v>
      </c>
      <c r="Y17" s="41" t="s">
        <v>33</v>
      </c>
      <c r="Z17" s="60">
        <v>39.299999999999997</v>
      </c>
      <c r="AA17" s="60">
        <v>39.4</v>
      </c>
      <c r="AB17" s="60">
        <v>39.299999999999997</v>
      </c>
      <c r="AC17" s="60">
        <v>39.299999999999997</v>
      </c>
      <c r="AD17" s="60">
        <f t="shared" si="1"/>
        <v>39.324999999999996</v>
      </c>
      <c r="AE17" s="60">
        <f t="shared" si="2"/>
        <v>3.4868421052631464</v>
      </c>
      <c r="AF17" s="74">
        <f t="shared" si="3"/>
        <v>96.51315789473685</v>
      </c>
    </row>
    <row r="18" spans="2:32" ht="15.6" x14ac:dyDescent="0.25">
      <c r="H18" s="55"/>
      <c r="I18" s="40">
        <v>8</v>
      </c>
      <c r="J18" s="60">
        <v>38.799999999999997</v>
      </c>
      <c r="K18" s="42" t="s">
        <v>95</v>
      </c>
      <c r="L18" s="40">
        <v>38</v>
      </c>
      <c r="M18" s="41" t="s">
        <v>96</v>
      </c>
      <c r="N18" s="41" t="s">
        <v>63</v>
      </c>
      <c r="X18" s="86" t="s">
        <v>69</v>
      </c>
      <c r="Y18" s="87"/>
      <c r="Z18" s="87"/>
      <c r="AA18" s="87"/>
      <c r="AB18" s="87"/>
      <c r="AC18" s="87"/>
      <c r="AD18" s="88"/>
      <c r="AE18" s="69">
        <f>AVERAGE(AE6:AE17)</f>
        <v>3.0701754385964879</v>
      </c>
      <c r="AF18" s="69">
        <f>AVERAGE(AF6:AF17)</f>
        <v>96.929824561403521</v>
      </c>
    </row>
    <row r="19" spans="2:32" ht="15.6" x14ac:dyDescent="0.25">
      <c r="B19" t="s">
        <v>74</v>
      </c>
      <c r="I19" s="40">
        <v>9</v>
      </c>
      <c r="J19" s="60">
        <v>39.4</v>
      </c>
      <c r="K19" s="42" t="s">
        <v>95</v>
      </c>
      <c r="L19" s="40">
        <v>22</v>
      </c>
      <c r="M19" s="41" t="s">
        <v>96</v>
      </c>
      <c r="N19" s="41" t="s">
        <v>63</v>
      </c>
    </row>
    <row r="20" spans="2:32" ht="15.6" x14ac:dyDescent="0.25">
      <c r="I20" s="40">
        <v>10</v>
      </c>
      <c r="J20" s="60">
        <v>40.4</v>
      </c>
      <c r="K20" s="42" t="s">
        <v>95</v>
      </c>
      <c r="L20" s="40">
        <v>23</v>
      </c>
      <c r="M20" s="41" t="s">
        <v>96</v>
      </c>
      <c r="N20" s="41" t="s">
        <v>114</v>
      </c>
    </row>
    <row r="21" spans="2:32" ht="15.6" x14ac:dyDescent="0.25">
      <c r="I21" s="31" t="s">
        <v>44</v>
      </c>
      <c r="Q21" s="63" t="s">
        <v>83</v>
      </c>
      <c r="X21" s="63" t="s">
        <v>83</v>
      </c>
    </row>
    <row r="22" spans="2:32" ht="39.6" x14ac:dyDescent="0.25">
      <c r="B22" s="38" t="s">
        <v>66</v>
      </c>
      <c r="C22" s="58" t="s">
        <v>70</v>
      </c>
      <c r="D22" s="58" t="s">
        <v>71</v>
      </c>
      <c r="E22" s="38" t="s">
        <v>68</v>
      </c>
      <c r="I22" s="62" t="s">
        <v>48</v>
      </c>
      <c r="J22" s="70" t="s">
        <v>36</v>
      </c>
      <c r="K22" s="70" t="s">
        <v>37</v>
      </c>
      <c r="Q22" s="64" t="s">
        <v>45</v>
      </c>
      <c r="R22" s="64" t="s">
        <v>82</v>
      </c>
      <c r="S22" s="64" t="s">
        <v>79</v>
      </c>
      <c r="T22" s="64" t="s">
        <v>80</v>
      </c>
      <c r="U22" s="64" t="s">
        <v>81</v>
      </c>
      <c r="X22" s="64" t="s">
        <v>45</v>
      </c>
      <c r="Y22" s="64" t="s">
        <v>78</v>
      </c>
      <c r="Z22" s="64" t="s">
        <v>86</v>
      </c>
      <c r="AA22" s="64" t="s">
        <v>87</v>
      </c>
      <c r="AB22" s="64" t="s">
        <v>88</v>
      </c>
      <c r="AC22" s="64" t="s">
        <v>89</v>
      </c>
      <c r="AD22" s="64" t="s">
        <v>69</v>
      </c>
      <c r="AE22" s="64" t="s">
        <v>90</v>
      </c>
    </row>
    <row r="23" spans="2:32" ht="15.6" x14ac:dyDescent="0.25">
      <c r="B23" s="40">
        <v>1</v>
      </c>
      <c r="C23" s="56">
        <v>72.400000000000006</v>
      </c>
      <c r="D23" s="56">
        <v>71</v>
      </c>
      <c r="E23" s="57">
        <f>((C23-D23)/D23)*100</f>
        <v>1.971830985915501</v>
      </c>
      <c r="I23" s="42">
        <v>1</v>
      </c>
      <c r="J23" s="71" t="s">
        <v>38</v>
      </c>
      <c r="K23" s="72">
        <v>1</v>
      </c>
      <c r="Q23" s="40">
        <v>1</v>
      </c>
      <c r="R23" s="50">
        <v>0.1365625</v>
      </c>
      <c r="S23" s="51">
        <v>30</v>
      </c>
      <c r="T23" s="51">
        <v>38</v>
      </c>
      <c r="U23" s="52">
        <f>R31-R23</f>
        <v>0.12501157407407407</v>
      </c>
      <c r="X23" s="38">
        <v>1</v>
      </c>
      <c r="Y23" s="41" t="s">
        <v>22</v>
      </c>
      <c r="Z23" s="68">
        <v>38</v>
      </c>
      <c r="AA23" s="68">
        <v>38</v>
      </c>
      <c r="AB23" s="68">
        <v>37.9</v>
      </c>
      <c r="AC23" s="60">
        <v>38</v>
      </c>
      <c r="AD23" s="60">
        <f>AVERAGE(Z23:AC23)</f>
        <v>37.975000000000001</v>
      </c>
      <c r="AE23" s="60">
        <f>((38-AD23)/38)*100</f>
        <v>6.578947368420679E-2</v>
      </c>
      <c r="AF23" s="81">
        <f>100-AE23</f>
        <v>99.934210526315795</v>
      </c>
    </row>
    <row r="24" spans="2:32" ht="15.6" x14ac:dyDescent="0.25">
      <c r="B24" s="40">
        <v>2</v>
      </c>
      <c r="C24" s="56">
        <v>68.5</v>
      </c>
      <c r="D24" s="56">
        <v>71</v>
      </c>
      <c r="E24" s="57">
        <f>((D24-C24)/D24)*100</f>
        <v>3.5211267605633805</v>
      </c>
      <c r="I24" s="42">
        <v>2</v>
      </c>
      <c r="J24" s="71" t="s">
        <v>91</v>
      </c>
      <c r="K24" s="72">
        <v>0.5</v>
      </c>
      <c r="Q24" s="40">
        <v>2</v>
      </c>
      <c r="R24" s="53">
        <v>0.13731481481481481</v>
      </c>
      <c r="S24" s="54">
        <v>31</v>
      </c>
      <c r="T24" s="54">
        <v>38</v>
      </c>
      <c r="U24" s="52">
        <f>R31-R24</f>
        <v>0.12425925925925926</v>
      </c>
      <c r="X24" s="38">
        <v>2</v>
      </c>
      <c r="Y24" s="41" t="s">
        <v>23</v>
      </c>
      <c r="Z24" s="60">
        <v>37.9</v>
      </c>
      <c r="AA24" s="60">
        <v>37.9</v>
      </c>
      <c r="AB24" s="60">
        <v>38.1</v>
      </c>
      <c r="AC24" s="60">
        <v>38</v>
      </c>
      <c r="AD24" s="60">
        <f t="shared" ref="AD24:AD34" si="5">AVERAGE(Z24:AC24)</f>
        <v>37.975000000000001</v>
      </c>
      <c r="AE24" s="60">
        <f>((38-AD24)/38)*100</f>
        <v>6.578947368420679E-2</v>
      </c>
      <c r="AF24" s="81">
        <f t="shared" ref="AF24:AF34" si="6">100-AE24</f>
        <v>99.934210526315795</v>
      </c>
    </row>
    <row r="25" spans="2:32" ht="15.6" x14ac:dyDescent="0.25">
      <c r="B25" s="40">
        <v>3</v>
      </c>
      <c r="C25" s="56">
        <v>69.3</v>
      </c>
      <c r="D25" s="56">
        <v>70</v>
      </c>
      <c r="E25" s="57">
        <f>((D25-C25)/D25)*100</f>
        <v>1.000000000000004</v>
      </c>
      <c r="I25" s="42">
        <v>3</v>
      </c>
      <c r="J25" s="71" t="s">
        <v>92</v>
      </c>
      <c r="K25" s="72">
        <v>0</v>
      </c>
      <c r="Q25" s="40">
        <v>3</v>
      </c>
      <c r="R25" s="50">
        <v>0.13803240740740741</v>
      </c>
      <c r="S25" s="51">
        <v>32</v>
      </c>
      <c r="T25" s="51">
        <v>38</v>
      </c>
      <c r="U25" s="52">
        <f>R31-R25</f>
        <v>0.12354166666666666</v>
      </c>
      <c r="X25" s="38">
        <v>3</v>
      </c>
      <c r="Y25" s="41" t="s">
        <v>24</v>
      </c>
      <c r="Z25" s="60">
        <v>38</v>
      </c>
      <c r="AA25" s="60">
        <v>38.1</v>
      </c>
      <c r="AB25" s="60">
        <v>38.200000000000003</v>
      </c>
      <c r="AC25" s="60">
        <v>38.200000000000003</v>
      </c>
      <c r="AD25" s="60">
        <f t="shared" si="5"/>
        <v>38.125</v>
      </c>
      <c r="AE25" s="60">
        <f t="shared" ref="AE25:AE34" si="7">((AD25-38)/38)*100</f>
        <v>0.3289473684210526</v>
      </c>
      <c r="AF25" s="81">
        <f t="shared" si="6"/>
        <v>99.671052631578945</v>
      </c>
    </row>
    <row r="26" spans="2:32" x14ac:dyDescent="0.25">
      <c r="B26" s="40">
        <v>4</v>
      </c>
      <c r="C26" s="56">
        <v>67.900000000000006</v>
      </c>
      <c r="D26" s="56">
        <v>70</v>
      </c>
      <c r="E26" s="57">
        <f>((D26-C26)/D26)*100</f>
        <v>2.999999999999992</v>
      </c>
      <c r="Q26" s="40">
        <v>4</v>
      </c>
      <c r="R26" s="53">
        <v>0.13881944444444444</v>
      </c>
      <c r="S26" s="54">
        <v>33</v>
      </c>
      <c r="T26" s="54">
        <v>38</v>
      </c>
      <c r="U26" s="52">
        <f>R31-R26</f>
        <v>0.12275462962962963</v>
      </c>
      <c r="X26" s="38">
        <v>4</v>
      </c>
      <c r="Y26" s="41" t="s">
        <v>25</v>
      </c>
      <c r="Z26" s="60">
        <v>38.299999999999997</v>
      </c>
      <c r="AA26" s="60">
        <v>38.4</v>
      </c>
      <c r="AB26" s="60">
        <v>38.4</v>
      </c>
      <c r="AC26" s="60">
        <v>38.4</v>
      </c>
      <c r="AD26" s="60">
        <f t="shared" si="5"/>
        <v>38.375</v>
      </c>
      <c r="AE26" s="60">
        <f t="shared" si="7"/>
        <v>0.98684210526315785</v>
      </c>
      <c r="AF26" s="81">
        <f t="shared" si="6"/>
        <v>99.013157894736835</v>
      </c>
    </row>
    <row r="27" spans="2:32" x14ac:dyDescent="0.25">
      <c r="B27" s="40">
        <v>5</v>
      </c>
      <c r="C27" s="56">
        <v>66.599999999999994</v>
      </c>
      <c r="D27" s="56">
        <v>70</v>
      </c>
      <c r="E27" s="57">
        <f>((D27-C27)/D27)*100</f>
        <v>4.8571428571428656</v>
      </c>
      <c r="Q27" s="40">
        <v>5</v>
      </c>
      <c r="R27" s="50">
        <v>0.13952546296296298</v>
      </c>
      <c r="S27" s="51">
        <v>34</v>
      </c>
      <c r="T27" s="51">
        <v>38</v>
      </c>
      <c r="U27" s="52">
        <f>R31-R27</f>
        <v>0.12204861111111109</v>
      </c>
      <c r="X27" s="38">
        <v>5</v>
      </c>
      <c r="Y27" s="41" t="s">
        <v>26</v>
      </c>
      <c r="Z27" s="60">
        <v>38.4</v>
      </c>
      <c r="AA27" s="60">
        <v>38.5</v>
      </c>
      <c r="AB27" s="60">
        <v>38.6</v>
      </c>
      <c r="AC27" s="60">
        <v>38.6</v>
      </c>
      <c r="AD27" s="60">
        <f t="shared" si="5"/>
        <v>38.524999999999999</v>
      </c>
      <c r="AE27" s="60">
        <f t="shared" si="7"/>
        <v>1.3815789473684175</v>
      </c>
      <c r="AF27" s="81">
        <f t="shared" si="6"/>
        <v>98.618421052631589</v>
      </c>
    </row>
    <row r="28" spans="2:32" ht="15.6" x14ac:dyDescent="0.25">
      <c r="B28" s="40">
        <v>6</v>
      </c>
      <c r="C28" s="56">
        <v>63</v>
      </c>
      <c r="D28" s="56">
        <v>60</v>
      </c>
      <c r="E28" s="57">
        <f>((C28-D28)/D28)*100</f>
        <v>5</v>
      </c>
      <c r="I28" s="61" t="s">
        <v>45</v>
      </c>
      <c r="J28" s="62" t="s">
        <v>36</v>
      </c>
      <c r="K28" s="62" t="s">
        <v>46</v>
      </c>
      <c r="L28" s="61" t="s">
        <v>47</v>
      </c>
      <c r="M28" s="61" t="s">
        <v>46</v>
      </c>
      <c r="N28" s="61" t="s">
        <v>76</v>
      </c>
      <c r="Q28" s="40">
        <v>6</v>
      </c>
      <c r="R28" s="53">
        <v>0.14170138888888889</v>
      </c>
      <c r="S28" s="54">
        <v>35</v>
      </c>
      <c r="T28" s="54">
        <v>38</v>
      </c>
      <c r="U28" s="52">
        <f>R31-R28</f>
        <v>0.11987268518518518</v>
      </c>
      <c r="X28" s="38">
        <v>6</v>
      </c>
      <c r="Y28" s="41" t="s">
        <v>27</v>
      </c>
      <c r="Z28" s="60">
        <v>38.6</v>
      </c>
      <c r="AA28" s="60">
        <v>38.700000000000003</v>
      </c>
      <c r="AB28" s="60">
        <v>38.700000000000003</v>
      </c>
      <c r="AC28" s="60">
        <v>38.9</v>
      </c>
      <c r="AD28" s="60">
        <f t="shared" si="5"/>
        <v>38.725000000000001</v>
      </c>
      <c r="AE28" s="60">
        <f t="shared" si="7"/>
        <v>1.9078947368421091</v>
      </c>
      <c r="AF28" s="81">
        <f t="shared" si="6"/>
        <v>98.09210526315789</v>
      </c>
    </row>
    <row r="29" spans="2:32" ht="15.6" x14ac:dyDescent="0.25">
      <c r="B29" s="40">
        <v>7</v>
      </c>
      <c r="C29" s="56">
        <v>62.2</v>
      </c>
      <c r="D29" s="56">
        <v>63</v>
      </c>
      <c r="E29" s="57">
        <f>((D29-C29)/D29)*100</f>
        <v>1.2698412698412653</v>
      </c>
      <c r="I29" s="40">
        <v>1</v>
      </c>
      <c r="J29" s="60">
        <v>31.3</v>
      </c>
      <c r="K29" s="42" t="s">
        <v>49</v>
      </c>
      <c r="L29" s="40">
        <v>100</v>
      </c>
      <c r="M29" s="41" t="s">
        <v>52</v>
      </c>
      <c r="N29" s="41" t="s">
        <v>53</v>
      </c>
      <c r="Q29" s="40">
        <v>7</v>
      </c>
      <c r="R29" s="50">
        <v>0.14457175925925925</v>
      </c>
      <c r="S29" s="51">
        <v>36</v>
      </c>
      <c r="T29" s="51">
        <v>38</v>
      </c>
      <c r="U29" s="52">
        <f>R31-R29</f>
        <v>0.11700231481481482</v>
      </c>
      <c r="X29" s="38">
        <v>7</v>
      </c>
      <c r="Y29" s="41" t="s">
        <v>28</v>
      </c>
      <c r="Z29" s="60">
        <v>38.9</v>
      </c>
      <c r="AA29" s="60">
        <v>38.9</v>
      </c>
      <c r="AB29" s="60">
        <v>38.799999999999997</v>
      </c>
      <c r="AC29" s="60">
        <v>38.9</v>
      </c>
      <c r="AD29" s="60">
        <f t="shared" si="5"/>
        <v>38.875</v>
      </c>
      <c r="AE29" s="60">
        <f t="shared" si="7"/>
        <v>2.3026315789473681</v>
      </c>
      <c r="AF29" s="81">
        <f t="shared" si="6"/>
        <v>97.69736842105263</v>
      </c>
    </row>
    <row r="30" spans="2:32" ht="15.6" x14ac:dyDescent="0.25">
      <c r="B30" s="40">
        <v>8</v>
      </c>
      <c r="C30" s="56">
        <v>62</v>
      </c>
      <c r="D30" s="56">
        <v>62</v>
      </c>
      <c r="E30" s="57">
        <f>((C30-D30)/D30)*100</f>
        <v>0</v>
      </c>
      <c r="I30" s="40">
        <v>2</v>
      </c>
      <c r="J30" s="60">
        <v>33.6</v>
      </c>
      <c r="K30" s="42" t="s">
        <v>49</v>
      </c>
      <c r="L30" s="40">
        <v>100</v>
      </c>
      <c r="M30" s="41" t="s">
        <v>52</v>
      </c>
      <c r="N30" s="41" t="s">
        <v>53</v>
      </c>
      <c r="Q30" s="40">
        <v>8</v>
      </c>
      <c r="R30" s="53">
        <v>0.15178240740740739</v>
      </c>
      <c r="S30" s="54">
        <v>37</v>
      </c>
      <c r="T30" s="54">
        <v>38</v>
      </c>
      <c r="U30" s="52">
        <f>R31-R30</f>
        <v>0.10979166666666668</v>
      </c>
      <c r="X30" s="38">
        <v>8</v>
      </c>
      <c r="Y30" s="41" t="s">
        <v>29</v>
      </c>
      <c r="Z30" s="60">
        <v>38.799999999999997</v>
      </c>
      <c r="AA30" s="60">
        <v>38.9</v>
      </c>
      <c r="AB30" s="60">
        <v>38.9</v>
      </c>
      <c r="AC30" s="60">
        <v>38.9</v>
      </c>
      <c r="AD30" s="60">
        <f t="shared" si="5"/>
        <v>38.875</v>
      </c>
      <c r="AE30" s="60">
        <f t="shared" si="7"/>
        <v>2.3026315789473681</v>
      </c>
      <c r="AF30" s="81">
        <f t="shared" si="6"/>
        <v>97.69736842105263</v>
      </c>
    </row>
    <row r="31" spans="2:32" ht="15.6" x14ac:dyDescent="0.25">
      <c r="B31" s="40">
        <v>9</v>
      </c>
      <c r="C31" s="56">
        <v>64.8</v>
      </c>
      <c r="D31" s="56">
        <v>69</v>
      </c>
      <c r="E31" s="57">
        <f>((D31-C31)/D31)*100</f>
        <v>6.0869565217391353</v>
      </c>
      <c r="I31" s="40">
        <v>3</v>
      </c>
      <c r="J31" s="60">
        <v>36</v>
      </c>
      <c r="K31" s="42" t="s">
        <v>49</v>
      </c>
      <c r="L31" s="40">
        <v>100</v>
      </c>
      <c r="M31" s="41" t="s">
        <v>52</v>
      </c>
      <c r="N31" s="41" t="s">
        <v>53</v>
      </c>
      <c r="Q31" s="40">
        <v>9</v>
      </c>
      <c r="R31" s="53">
        <v>0.26157407407407407</v>
      </c>
      <c r="S31" s="54">
        <v>38</v>
      </c>
      <c r="T31" s="51">
        <v>38</v>
      </c>
      <c r="U31" s="52">
        <f>R31-R31</f>
        <v>0</v>
      </c>
      <c r="X31" s="38">
        <v>9</v>
      </c>
      <c r="Y31" s="41" t="s">
        <v>30</v>
      </c>
      <c r="Z31" s="60">
        <v>38.9</v>
      </c>
      <c r="AA31" s="60">
        <v>38.9</v>
      </c>
      <c r="AB31" s="60">
        <v>38.9</v>
      </c>
      <c r="AC31" s="60">
        <v>38.9</v>
      </c>
      <c r="AD31" s="60">
        <f t="shared" si="5"/>
        <v>38.9</v>
      </c>
      <c r="AE31" s="60">
        <f t="shared" si="7"/>
        <v>2.3684210526315752</v>
      </c>
      <c r="AF31" s="81">
        <f t="shared" si="6"/>
        <v>97.631578947368425</v>
      </c>
    </row>
    <row r="32" spans="2:32" ht="15.6" x14ac:dyDescent="0.25">
      <c r="B32" s="40">
        <v>10</v>
      </c>
      <c r="C32" s="56">
        <v>65.7</v>
      </c>
      <c r="D32" s="56">
        <v>71</v>
      </c>
      <c r="E32" s="57">
        <f>((D32-C32)/D32)*100</f>
        <v>7.4647887323943616</v>
      </c>
      <c r="I32" s="40">
        <v>4</v>
      </c>
      <c r="J32" s="60">
        <v>36.9</v>
      </c>
      <c r="K32" s="42" t="s">
        <v>50</v>
      </c>
      <c r="L32" s="40">
        <v>77</v>
      </c>
      <c r="M32" s="40" t="s">
        <v>50</v>
      </c>
      <c r="N32" s="41" t="s">
        <v>62</v>
      </c>
      <c r="X32" s="38">
        <v>10</v>
      </c>
      <c r="Y32" s="41" t="s">
        <v>31</v>
      </c>
      <c r="Z32" s="60">
        <v>38.9</v>
      </c>
      <c r="AA32" s="60">
        <v>38.9</v>
      </c>
      <c r="AB32" s="60">
        <v>38.9</v>
      </c>
      <c r="AC32" s="60">
        <v>39</v>
      </c>
      <c r="AD32" s="60">
        <f t="shared" si="5"/>
        <v>38.924999999999997</v>
      </c>
      <c r="AE32" s="60">
        <f t="shared" si="7"/>
        <v>2.4342105263157823</v>
      </c>
      <c r="AF32" s="81">
        <f t="shared" si="6"/>
        <v>97.56578947368422</v>
      </c>
    </row>
    <row r="33" spans="2:32" ht="15.6" x14ac:dyDescent="0.25">
      <c r="B33" s="39"/>
      <c r="C33" s="89" t="s">
        <v>69</v>
      </c>
      <c r="D33" s="90"/>
      <c r="E33" s="57">
        <f>AVERAGE(E23:E32)</f>
        <v>3.4171687127596506</v>
      </c>
      <c r="I33" s="40">
        <v>5</v>
      </c>
      <c r="J33" s="60">
        <v>37.799999999999997</v>
      </c>
      <c r="K33" s="42" t="s">
        <v>50</v>
      </c>
      <c r="L33" s="40">
        <v>55</v>
      </c>
      <c r="M33" s="40" t="s">
        <v>50</v>
      </c>
      <c r="N33" s="41" t="s">
        <v>62</v>
      </c>
      <c r="X33" s="38">
        <v>11</v>
      </c>
      <c r="Y33" s="41" t="s">
        <v>32</v>
      </c>
      <c r="Z33" s="60">
        <v>39</v>
      </c>
      <c r="AA33" s="60">
        <v>39</v>
      </c>
      <c r="AB33" s="60">
        <v>39</v>
      </c>
      <c r="AC33" s="60">
        <v>39</v>
      </c>
      <c r="AD33" s="60">
        <f t="shared" si="5"/>
        <v>39</v>
      </c>
      <c r="AE33" s="60">
        <f t="shared" si="7"/>
        <v>2.6315789473684208</v>
      </c>
      <c r="AF33" s="81">
        <f t="shared" si="6"/>
        <v>97.368421052631575</v>
      </c>
    </row>
    <row r="34" spans="2:32" ht="15.6" x14ac:dyDescent="0.25">
      <c r="I34" s="40">
        <v>6</v>
      </c>
      <c r="J34" s="60">
        <v>38</v>
      </c>
      <c r="K34" s="42" t="s">
        <v>50</v>
      </c>
      <c r="L34" s="40">
        <v>50</v>
      </c>
      <c r="M34" s="40" t="s">
        <v>50</v>
      </c>
      <c r="N34" s="41" t="s">
        <v>62</v>
      </c>
      <c r="X34" s="38">
        <v>12</v>
      </c>
      <c r="Y34" s="41" t="s">
        <v>33</v>
      </c>
      <c r="Z34" s="60">
        <v>39</v>
      </c>
      <c r="AA34" s="60">
        <v>39</v>
      </c>
      <c r="AB34" s="60">
        <v>38.799999999999997</v>
      </c>
      <c r="AC34" s="60">
        <v>38.799999999999997</v>
      </c>
      <c r="AD34" s="60">
        <f t="shared" si="5"/>
        <v>38.9</v>
      </c>
      <c r="AE34" s="60">
        <f t="shared" si="7"/>
        <v>2.3684210526315752</v>
      </c>
      <c r="AF34" s="81">
        <f t="shared" si="6"/>
        <v>97.631578947368425</v>
      </c>
    </row>
    <row r="35" spans="2:32" ht="15.6" x14ac:dyDescent="0.25">
      <c r="I35" s="40">
        <v>7</v>
      </c>
      <c r="J35" s="60">
        <v>38.5</v>
      </c>
      <c r="K35" s="42" t="s">
        <v>51</v>
      </c>
      <c r="L35" s="40">
        <v>35</v>
      </c>
      <c r="M35" s="40" t="s">
        <v>64</v>
      </c>
      <c r="N35" s="41" t="s">
        <v>63</v>
      </c>
      <c r="X35" s="39"/>
      <c r="Y35" s="91" t="s">
        <v>69</v>
      </c>
      <c r="Z35" s="91"/>
      <c r="AA35" s="91"/>
      <c r="AB35" s="91"/>
      <c r="AC35" s="91"/>
      <c r="AD35" s="91"/>
      <c r="AE35" s="69">
        <f>AVERAGE(AE23:AE34)</f>
        <v>1.5953947368421033</v>
      </c>
      <c r="AF35" s="69">
        <f>AVERAGE(AF23:AF34)</f>
        <v>98.404605263157904</v>
      </c>
    </row>
    <row r="36" spans="2:32" ht="15.6" x14ac:dyDescent="0.25">
      <c r="I36" s="40">
        <v>8</v>
      </c>
      <c r="J36" s="60">
        <v>39</v>
      </c>
      <c r="K36" s="42" t="s">
        <v>51</v>
      </c>
      <c r="L36" s="40">
        <v>25</v>
      </c>
      <c r="M36" s="40" t="s">
        <v>64</v>
      </c>
      <c r="N36" s="41" t="s">
        <v>63</v>
      </c>
    </row>
    <row r="37" spans="2:32" ht="15.6" x14ac:dyDescent="0.25">
      <c r="I37" s="40">
        <v>9</v>
      </c>
      <c r="J37" s="60">
        <v>39.1</v>
      </c>
      <c r="K37" s="42" t="s">
        <v>51</v>
      </c>
      <c r="L37" s="40">
        <v>23</v>
      </c>
      <c r="M37" s="40" t="s">
        <v>64</v>
      </c>
      <c r="N37" s="41" t="s">
        <v>63</v>
      </c>
    </row>
    <row r="38" spans="2:32" ht="15.6" x14ac:dyDescent="0.25">
      <c r="I38" s="40">
        <v>9</v>
      </c>
      <c r="J38" s="60">
        <v>40.299999999999997</v>
      </c>
      <c r="K38" s="42" t="s">
        <v>51</v>
      </c>
      <c r="L38" s="40">
        <v>0</v>
      </c>
      <c r="M38" s="40" t="s">
        <v>64</v>
      </c>
      <c r="N38" s="41" t="s">
        <v>114</v>
      </c>
    </row>
  </sheetData>
  <mergeCells count="8">
    <mergeCell ref="C33:D33"/>
    <mergeCell ref="Y35:AD35"/>
    <mergeCell ref="B16:D16"/>
    <mergeCell ref="J9:K9"/>
    <mergeCell ref="L9:M9"/>
    <mergeCell ref="I9:I10"/>
    <mergeCell ref="N9:N10"/>
    <mergeCell ref="X18:AD18"/>
  </mergeCells>
  <phoneticPr fontId="4" type="noConversion"/>
  <dataValidations count="2">
    <dataValidation type="custom" allowBlank="1" showDropDown="1" sqref="R6:R14 R23:R31" xr:uid="{1BC181DF-DFBE-4B10-8D82-BB7E81F1E38D}">
      <formula1>OR(TIMEVALUE(TEXT(R6, "hh:mm:ss"))=R6, AND(ISNUMBER(R6), LEFT(CELL("format", R6))="D"))</formula1>
    </dataValidation>
    <dataValidation type="custom" allowBlank="1" showDropDown="1" sqref="S6:T14 S23:T31 Z6 Z23:AB23" xr:uid="{59610881-B61D-4F47-80F7-EC47E6E12994}">
      <formula1>AND(ISNUMBER(S6),(NOT(OR(NOT(ISERROR(DATEVALUE(S6))), AND(ISNUMBER(S6), LEFT(CELL("format", S6))="D")))))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CCD70-2C4B-44F1-8110-EA4657D8D0B3}">
  <dimension ref="B4:P31"/>
  <sheetViews>
    <sheetView zoomScale="45" workbookViewId="0">
      <selection activeCell="P57" sqref="P57"/>
    </sheetView>
  </sheetViews>
  <sheetFormatPr defaultRowHeight="13.2" x14ac:dyDescent="0.25"/>
  <cols>
    <col min="14" max="14" width="14.6640625" bestFit="1" customWidth="1"/>
    <col min="16" max="16" width="24.6640625" bestFit="1" customWidth="1"/>
  </cols>
  <sheetData>
    <row r="4" spans="2:16" x14ac:dyDescent="0.25">
      <c r="C4">
        <v>30</v>
      </c>
      <c r="D4">
        <v>32</v>
      </c>
      <c r="E4">
        <v>34</v>
      </c>
      <c r="F4">
        <v>36</v>
      </c>
      <c r="G4">
        <v>38</v>
      </c>
      <c r="H4">
        <v>40</v>
      </c>
      <c r="I4">
        <v>42</v>
      </c>
      <c r="J4">
        <v>44</v>
      </c>
      <c r="K4">
        <v>46</v>
      </c>
      <c r="N4" t="s">
        <v>99</v>
      </c>
      <c r="O4" t="s">
        <v>100</v>
      </c>
      <c r="P4" s="63" t="s">
        <v>103</v>
      </c>
    </row>
    <row r="5" spans="2:16" ht="13.8" x14ac:dyDescent="0.3">
      <c r="B5" t="s">
        <v>93</v>
      </c>
      <c r="C5">
        <v>1</v>
      </c>
      <c r="D5">
        <v>1</v>
      </c>
      <c r="E5">
        <v>1</v>
      </c>
      <c r="F5">
        <v>1</v>
      </c>
      <c r="G5">
        <v>0</v>
      </c>
      <c r="H5">
        <v>0</v>
      </c>
      <c r="I5">
        <v>0</v>
      </c>
      <c r="J5">
        <v>0</v>
      </c>
      <c r="K5">
        <v>0</v>
      </c>
      <c r="N5" s="63" t="s">
        <v>93</v>
      </c>
      <c r="O5" s="73" t="s">
        <v>101</v>
      </c>
      <c r="P5" s="63" t="s">
        <v>106</v>
      </c>
    </row>
    <row r="6" spans="2:16" x14ac:dyDescent="0.25">
      <c r="B6" t="s">
        <v>94</v>
      </c>
      <c r="C6">
        <v>0</v>
      </c>
      <c r="D6">
        <v>0</v>
      </c>
      <c r="E6">
        <v>0</v>
      </c>
      <c r="F6">
        <v>0</v>
      </c>
      <c r="G6">
        <v>1</v>
      </c>
      <c r="H6">
        <v>0</v>
      </c>
      <c r="I6">
        <v>0</v>
      </c>
      <c r="J6">
        <v>0</v>
      </c>
      <c r="K6">
        <v>0</v>
      </c>
      <c r="N6" t="s">
        <v>94</v>
      </c>
      <c r="O6" s="55">
        <v>38</v>
      </c>
      <c r="P6" s="63" t="s">
        <v>104</v>
      </c>
    </row>
    <row r="7" spans="2:16" ht="13.8" x14ac:dyDescent="0.3">
      <c r="B7" t="s">
        <v>95</v>
      </c>
      <c r="C7">
        <v>0</v>
      </c>
      <c r="D7">
        <v>0</v>
      </c>
      <c r="E7">
        <v>0</v>
      </c>
      <c r="F7">
        <v>0</v>
      </c>
      <c r="G7">
        <v>0</v>
      </c>
      <c r="H7">
        <v>1</v>
      </c>
      <c r="I7">
        <v>1</v>
      </c>
      <c r="J7">
        <v>1</v>
      </c>
      <c r="K7">
        <v>1</v>
      </c>
      <c r="N7" t="s">
        <v>95</v>
      </c>
      <c r="O7" s="73" t="s">
        <v>102</v>
      </c>
      <c r="P7" s="63" t="s">
        <v>105</v>
      </c>
    </row>
    <row r="28" spans="2:7" x14ac:dyDescent="0.25">
      <c r="C28">
        <v>0</v>
      </c>
      <c r="D28">
        <v>25</v>
      </c>
      <c r="E28">
        <v>50</v>
      </c>
      <c r="F28">
        <v>75</v>
      </c>
      <c r="G28">
        <v>100</v>
      </c>
    </row>
    <row r="29" spans="2:7" x14ac:dyDescent="0.25">
      <c r="B29" t="s">
        <v>96</v>
      </c>
      <c r="C29">
        <v>1</v>
      </c>
      <c r="D29">
        <v>0.5</v>
      </c>
      <c r="E29">
        <v>0</v>
      </c>
      <c r="F29">
        <v>0</v>
      </c>
      <c r="G29">
        <v>0</v>
      </c>
    </row>
    <row r="30" spans="2:7" x14ac:dyDescent="0.25">
      <c r="B30" t="s">
        <v>97</v>
      </c>
      <c r="C30">
        <v>0</v>
      </c>
      <c r="D30">
        <v>0.5</v>
      </c>
      <c r="E30">
        <v>1</v>
      </c>
      <c r="F30">
        <v>0.5</v>
      </c>
      <c r="G30">
        <v>0</v>
      </c>
    </row>
    <row r="31" spans="2:7" x14ac:dyDescent="0.25">
      <c r="B31" t="s">
        <v>98</v>
      </c>
      <c r="C31">
        <v>0</v>
      </c>
      <c r="D31">
        <v>0</v>
      </c>
      <c r="E31">
        <v>0</v>
      </c>
      <c r="F31">
        <v>0.5</v>
      </c>
      <c r="G31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24F64-43C6-429A-B1D9-E75110852320}">
  <dimension ref="A1:AN73"/>
  <sheetViews>
    <sheetView tabSelected="1" zoomScale="36" workbookViewId="0">
      <selection activeCell="AD62" sqref="AD62"/>
    </sheetView>
  </sheetViews>
  <sheetFormatPr defaultRowHeight="13.2" x14ac:dyDescent="0.25"/>
  <cols>
    <col min="2" max="2" width="0" hidden="1" customWidth="1"/>
    <col min="4" max="4" width="0" hidden="1" customWidth="1"/>
    <col min="5" max="5" width="9.6640625" customWidth="1"/>
    <col min="6" max="6" width="10.6640625" customWidth="1"/>
    <col min="8" max="8" width="10.88671875" customWidth="1"/>
    <col min="21" max="21" width="10.21875" customWidth="1"/>
    <col min="22" max="22" width="10.44140625" customWidth="1"/>
  </cols>
  <sheetData>
    <row r="1" spans="1:40" ht="26.4" x14ac:dyDescent="0.25">
      <c r="A1" s="64" t="s">
        <v>45</v>
      </c>
      <c r="B1" s="64" t="s">
        <v>116</v>
      </c>
      <c r="C1" s="64" t="s">
        <v>117</v>
      </c>
      <c r="D1" s="64"/>
      <c r="E1" s="64" t="s">
        <v>118</v>
      </c>
      <c r="F1" s="64" t="s">
        <v>115</v>
      </c>
    </row>
    <row r="2" spans="1:40" ht="26.4" x14ac:dyDescent="0.25">
      <c r="A2" s="40">
        <v>1</v>
      </c>
      <c r="B2" s="79">
        <v>0.13547453703703705</v>
      </c>
      <c r="C2" s="80">
        <v>30</v>
      </c>
      <c r="D2" s="50">
        <v>0.1365625</v>
      </c>
      <c r="E2" s="79">
        <f>$D$10-D2</f>
        <v>0.12501157407407407</v>
      </c>
      <c r="F2" s="52">
        <f>$B$10-B2</f>
        <v>4.2268518518518511E-2</v>
      </c>
      <c r="G2" s="98">
        <f>E2-F2</f>
        <v>8.2743055555555556E-2</v>
      </c>
      <c r="I2" s="93">
        <v>0.12501157407407407</v>
      </c>
      <c r="J2" s="92">
        <v>4.2268518518518511E-2</v>
      </c>
      <c r="L2" s="93">
        <v>0.12501157407407407</v>
      </c>
      <c r="M2">
        <f>I2*86400</f>
        <v>10801</v>
      </c>
      <c r="N2">
        <f>J2*86400</f>
        <v>3651.9999999999995</v>
      </c>
      <c r="P2">
        <v>10801</v>
      </c>
      <c r="Q2">
        <v>3651.9999999999995</v>
      </c>
      <c r="S2" s="64" t="s">
        <v>45</v>
      </c>
      <c r="T2" s="64" t="s">
        <v>117</v>
      </c>
      <c r="U2" s="64" t="s">
        <v>118</v>
      </c>
      <c r="V2" s="64" t="s">
        <v>115</v>
      </c>
      <c r="W2" s="95" t="s">
        <v>119</v>
      </c>
      <c r="X2" s="64" t="s">
        <v>118</v>
      </c>
      <c r="Y2" s="64" t="s">
        <v>115</v>
      </c>
      <c r="AJ2" s="64" t="s">
        <v>45</v>
      </c>
      <c r="AK2" s="64" t="s">
        <v>117</v>
      </c>
      <c r="AL2" t="s">
        <v>118</v>
      </c>
      <c r="AM2" t="s">
        <v>115</v>
      </c>
      <c r="AN2" t="s">
        <v>127</v>
      </c>
    </row>
    <row r="3" spans="1:40" x14ac:dyDescent="0.25">
      <c r="A3" s="40">
        <v>2</v>
      </c>
      <c r="B3" s="79">
        <v>0.13619212962962962</v>
      </c>
      <c r="C3" s="80">
        <v>31</v>
      </c>
      <c r="D3" s="53">
        <v>0.13731481481481481</v>
      </c>
      <c r="E3" s="79">
        <f t="shared" ref="E3:E10" si="0">$D$10-D3</f>
        <v>0.12425925925925926</v>
      </c>
      <c r="F3" s="52">
        <f t="shared" ref="F3:F10" si="1">$B$10-B3</f>
        <v>4.1550925925925936E-2</v>
      </c>
      <c r="I3" s="93">
        <v>0.12425925925925926</v>
      </c>
      <c r="J3" s="92">
        <v>4.1550925925925936E-2</v>
      </c>
      <c r="M3">
        <f t="shared" ref="M3:M10" si="2">I3*86400</f>
        <v>10736</v>
      </c>
      <c r="N3">
        <f t="shared" ref="N3:N9" si="3">J3*86400</f>
        <v>3590.0000000000009</v>
      </c>
      <c r="P3">
        <v>10736</v>
      </c>
      <c r="Q3">
        <v>3590.0000000000009</v>
      </c>
      <c r="S3" s="40">
        <v>1</v>
      </c>
      <c r="T3" s="80">
        <v>30</v>
      </c>
      <c r="U3" s="39">
        <v>10801</v>
      </c>
      <c r="V3" s="39">
        <v>3651.9999999999995</v>
      </c>
      <c r="W3" s="39">
        <f>U3-V3</f>
        <v>7149</v>
      </c>
      <c r="AJ3" s="40"/>
      <c r="AK3" s="80" t="s">
        <v>120</v>
      </c>
      <c r="AL3">
        <v>65</v>
      </c>
      <c r="AM3">
        <v>61.999999999998636</v>
      </c>
      <c r="AN3">
        <f>AL3-AM3</f>
        <v>3.0000000000013642</v>
      </c>
    </row>
    <row r="4" spans="1:40" x14ac:dyDescent="0.25">
      <c r="A4" s="40">
        <v>3</v>
      </c>
      <c r="B4" s="79">
        <v>0.13694444444444445</v>
      </c>
      <c r="C4" s="80">
        <v>32</v>
      </c>
      <c r="D4" s="50">
        <v>0.13803240740740741</v>
      </c>
      <c r="E4" s="79">
        <f t="shared" si="0"/>
        <v>0.12354166666666666</v>
      </c>
      <c r="F4" s="52">
        <f t="shared" si="1"/>
        <v>4.0798611111111105E-2</v>
      </c>
      <c r="I4" s="93">
        <v>0.12354166666666666</v>
      </c>
      <c r="J4" s="92">
        <v>4.0798611111111105E-2</v>
      </c>
      <c r="M4">
        <f t="shared" si="2"/>
        <v>10674</v>
      </c>
      <c r="N4">
        <f t="shared" si="3"/>
        <v>3524.9999999999995</v>
      </c>
      <c r="P4">
        <v>10674</v>
      </c>
      <c r="Q4">
        <v>3524.9999999999995</v>
      </c>
      <c r="S4" s="40">
        <v>2</v>
      </c>
      <c r="T4" s="80">
        <v>31</v>
      </c>
      <c r="U4" s="39">
        <v>10736</v>
      </c>
      <c r="V4" s="39">
        <v>3590.0000000000009</v>
      </c>
      <c r="W4" s="39">
        <f t="shared" ref="W4:W11" si="4">U4-V4</f>
        <v>7145.9999999999991</v>
      </c>
      <c r="X4">
        <f>U3-U4</f>
        <v>65</v>
      </c>
      <c r="Y4">
        <f>V3-V4</f>
        <v>61.999999999998636</v>
      </c>
      <c r="AJ4" s="40">
        <v>2</v>
      </c>
      <c r="AK4" s="80" t="s">
        <v>121</v>
      </c>
      <c r="AL4">
        <v>62</v>
      </c>
      <c r="AM4">
        <v>65.000000000001364</v>
      </c>
      <c r="AN4">
        <f>AM4-AL4</f>
        <v>3.0000000000013642</v>
      </c>
    </row>
    <row r="5" spans="1:40" x14ac:dyDescent="0.25">
      <c r="A5" s="40">
        <v>4</v>
      </c>
      <c r="B5" s="79">
        <v>0.13844907407407409</v>
      </c>
      <c r="C5" s="80">
        <v>33</v>
      </c>
      <c r="D5" s="53">
        <v>0.13881944444444444</v>
      </c>
      <c r="E5" s="79">
        <f t="shared" si="0"/>
        <v>0.12275462962962963</v>
      </c>
      <c r="F5" s="52">
        <f t="shared" si="1"/>
        <v>3.9293981481481471E-2</v>
      </c>
      <c r="I5" s="93">
        <v>0.12275462962962963</v>
      </c>
      <c r="J5" s="92">
        <v>3.9293981481481471E-2</v>
      </c>
      <c r="M5">
        <f t="shared" si="2"/>
        <v>10606</v>
      </c>
      <c r="N5">
        <f t="shared" si="3"/>
        <v>3394.9999999999991</v>
      </c>
      <c r="P5">
        <v>10606</v>
      </c>
      <c r="Q5">
        <v>3394.9999999999991</v>
      </c>
      <c r="S5" s="40">
        <v>3</v>
      </c>
      <c r="T5" s="80">
        <v>32</v>
      </c>
      <c r="U5" s="39">
        <v>10674</v>
      </c>
      <c r="V5" s="39">
        <v>3524.9999999999995</v>
      </c>
      <c r="W5" s="39">
        <f t="shared" si="4"/>
        <v>7149</v>
      </c>
      <c r="X5">
        <f t="shared" ref="X5:X9" si="5">U4-U5</f>
        <v>62</v>
      </c>
      <c r="Y5">
        <f t="shared" ref="Y5:Y10" si="6">V4-V5</f>
        <v>65.000000000001364</v>
      </c>
      <c r="AJ5" s="40">
        <v>3</v>
      </c>
      <c r="AK5" s="80" t="s">
        <v>122</v>
      </c>
      <c r="AL5">
        <v>68</v>
      </c>
      <c r="AM5">
        <v>130.00000000000045</v>
      </c>
      <c r="AN5">
        <f t="shared" ref="AN5:AN6" si="7">AM5-AL5</f>
        <v>62.000000000000455</v>
      </c>
    </row>
    <row r="6" spans="1:40" x14ac:dyDescent="0.25">
      <c r="A6" s="40">
        <v>5</v>
      </c>
      <c r="B6" s="79">
        <v>0.13988425925925926</v>
      </c>
      <c r="C6" s="80">
        <v>34</v>
      </c>
      <c r="D6" s="50">
        <v>0.13952546296296298</v>
      </c>
      <c r="E6" s="79">
        <f t="shared" si="0"/>
        <v>0.12204861111111109</v>
      </c>
      <c r="F6" s="52">
        <f t="shared" si="1"/>
        <v>3.7858796296296293E-2</v>
      </c>
      <c r="I6" s="93">
        <v>0.12204861111111109</v>
      </c>
      <c r="J6" s="92">
        <v>3.7858796296296293E-2</v>
      </c>
      <c r="M6">
        <f t="shared" si="2"/>
        <v>10544.999999999998</v>
      </c>
      <c r="N6">
        <f t="shared" si="3"/>
        <v>3270.9999999999995</v>
      </c>
      <c r="P6">
        <v>10544.999999999998</v>
      </c>
      <c r="Q6">
        <v>3270.9999999999995</v>
      </c>
      <c r="S6" s="40">
        <v>4</v>
      </c>
      <c r="T6" s="80">
        <v>33</v>
      </c>
      <c r="U6" s="39">
        <v>10606</v>
      </c>
      <c r="V6" s="39">
        <v>3394.9999999999991</v>
      </c>
      <c r="W6" s="39">
        <f t="shared" si="4"/>
        <v>7211.0000000000009</v>
      </c>
      <c r="X6">
        <f t="shared" si="5"/>
        <v>68</v>
      </c>
      <c r="Y6">
        <f t="shared" si="6"/>
        <v>130.00000000000045</v>
      </c>
      <c r="AJ6" s="40">
        <v>4</v>
      </c>
      <c r="AK6" s="80" t="s">
        <v>123</v>
      </c>
      <c r="AL6">
        <v>61.000000000001819</v>
      </c>
      <c r="AM6">
        <v>123.99999999999955</v>
      </c>
      <c r="AN6">
        <f t="shared" si="7"/>
        <v>62.999999999997726</v>
      </c>
    </row>
    <row r="7" spans="1:40" x14ac:dyDescent="0.25">
      <c r="A7" s="40">
        <v>6</v>
      </c>
      <c r="B7" s="79">
        <v>0.14209490740740741</v>
      </c>
      <c r="C7" s="80">
        <v>35</v>
      </c>
      <c r="D7" s="53">
        <v>0.14170138888888889</v>
      </c>
      <c r="E7" s="79">
        <f t="shared" si="0"/>
        <v>0.11987268518518518</v>
      </c>
      <c r="F7" s="52">
        <f t="shared" si="1"/>
        <v>3.5648148148148151E-2</v>
      </c>
      <c r="I7" s="93">
        <v>0.11987268518518518</v>
      </c>
      <c r="J7" s="92">
        <v>3.5648148148148151E-2</v>
      </c>
      <c r="M7">
        <f t="shared" si="2"/>
        <v>10357</v>
      </c>
      <c r="N7">
        <f t="shared" si="3"/>
        <v>3080.0000000000005</v>
      </c>
      <c r="P7">
        <v>10357</v>
      </c>
      <c r="Q7">
        <v>3080.0000000000005</v>
      </c>
      <c r="S7" s="40">
        <v>5</v>
      </c>
      <c r="T7" s="80">
        <v>34</v>
      </c>
      <c r="U7" s="39">
        <v>10544.999999999998</v>
      </c>
      <c r="V7" s="39">
        <v>3270.9999999999995</v>
      </c>
      <c r="W7" s="39">
        <f t="shared" si="4"/>
        <v>7273.9999999999982</v>
      </c>
      <c r="X7">
        <f t="shared" si="5"/>
        <v>61.000000000001819</v>
      </c>
      <c r="Y7">
        <f t="shared" si="6"/>
        <v>123.99999999999955</v>
      </c>
      <c r="AJ7" s="40">
        <v>5</v>
      </c>
      <c r="AK7" s="80" t="s">
        <v>124</v>
      </c>
      <c r="AL7">
        <v>187.99999999999818</v>
      </c>
      <c r="AM7">
        <v>190.99999999999909</v>
      </c>
      <c r="AN7">
        <f>AM7-AL7</f>
        <v>3.0000000000009095</v>
      </c>
    </row>
    <row r="8" spans="1:40" x14ac:dyDescent="0.25">
      <c r="A8" s="40">
        <v>7</v>
      </c>
      <c r="B8" s="79">
        <v>0.14351851851851852</v>
      </c>
      <c r="C8" s="80">
        <v>36</v>
      </c>
      <c r="D8" s="50">
        <v>0.14457175925925925</v>
      </c>
      <c r="E8" s="79">
        <f t="shared" si="0"/>
        <v>0.11700231481481482</v>
      </c>
      <c r="F8" s="52">
        <f t="shared" si="1"/>
        <v>3.4224537037037039E-2</v>
      </c>
      <c r="I8" s="93">
        <v>0.11700231481481482</v>
      </c>
      <c r="J8" s="92">
        <v>3.4224537037037039E-2</v>
      </c>
      <c r="M8">
        <f t="shared" si="2"/>
        <v>10109</v>
      </c>
      <c r="N8">
        <f t="shared" si="3"/>
        <v>2957</v>
      </c>
      <c r="P8">
        <v>10109</v>
      </c>
      <c r="Q8">
        <v>2957</v>
      </c>
      <c r="S8" s="40">
        <v>6</v>
      </c>
      <c r="T8" s="80">
        <v>35</v>
      </c>
      <c r="U8" s="39">
        <v>10357</v>
      </c>
      <c r="V8" s="39">
        <v>3080.0000000000005</v>
      </c>
      <c r="W8" s="39">
        <f t="shared" si="4"/>
        <v>7277</v>
      </c>
      <c r="X8">
        <f t="shared" si="5"/>
        <v>187.99999999999818</v>
      </c>
      <c r="Y8">
        <f t="shared" si="6"/>
        <v>190.99999999999909</v>
      </c>
      <c r="AJ8" s="40">
        <v>6</v>
      </c>
      <c r="AK8" s="80" t="s">
        <v>125</v>
      </c>
      <c r="AL8">
        <v>248</v>
      </c>
      <c r="AM8">
        <v>123.00000000000045</v>
      </c>
      <c r="AN8">
        <f t="shared" ref="AN8:AN9" si="8">AL8-AM8</f>
        <v>124.99999999999955</v>
      </c>
    </row>
    <row r="9" spans="1:40" x14ac:dyDescent="0.25">
      <c r="A9" s="40">
        <v>8</v>
      </c>
      <c r="B9" s="79">
        <v>0.14877314814814815</v>
      </c>
      <c r="C9" s="80">
        <v>37</v>
      </c>
      <c r="D9" s="53">
        <v>0.15178240740740739</v>
      </c>
      <c r="E9" s="79">
        <f t="shared" si="0"/>
        <v>0.10979166666666668</v>
      </c>
      <c r="F9" s="52">
        <f t="shared" si="1"/>
        <v>2.8969907407407403E-2</v>
      </c>
      <c r="I9" s="93">
        <v>0.10979166666666668</v>
      </c>
      <c r="J9" s="92">
        <v>2.8969907407407403E-2</v>
      </c>
      <c r="M9">
        <f t="shared" si="2"/>
        <v>9486</v>
      </c>
      <c r="N9">
        <f t="shared" si="3"/>
        <v>2502.9999999999995</v>
      </c>
      <c r="P9">
        <v>9486</v>
      </c>
      <c r="Q9">
        <v>2502.9999999999995</v>
      </c>
      <c r="S9" s="40">
        <v>7</v>
      </c>
      <c r="T9" s="80">
        <v>36</v>
      </c>
      <c r="U9" s="39">
        <v>10109</v>
      </c>
      <c r="V9" s="39">
        <v>2957</v>
      </c>
      <c r="W9" s="39">
        <f t="shared" si="4"/>
        <v>7152</v>
      </c>
      <c r="X9">
        <f t="shared" si="5"/>
        <v>248</v>
      </c>
      <c r="Y9">
        <f t="shared" si="6"/>
        <v>123.00000000000045</v>
      </c>
      <c r="AJ9" s="40">
        <v>7</v>
      </c>
      <c r="AK9" s="80" t="s">
        <v>126</v>
      </c>
      <c r="AL9">
        <v>623</v>
      </c>
      <c r="AM9">
        <v>454.00000000000045</v>
      </c>
      <c r="AN9">
        <f t="shared" si="8"/>
        <v>168.99999999999955</v>
      </c>
    </row>
    <row r="10" spans="1:40" x14ac:dyDescent="0.25">
      <c r="A10" s="40">
        <v>9</v>
      </c>
      <c r="B10" s="79">
        <v>0.17774305555555556</v>
      </c>
      <c r="C10" s="80">
        <v>38</v>
      </c>
      <c r="D10" s="53">
        <v>0.26157407407407407</v>
      </c>
      <c r="E10" s="79">
        <f t="shared" si="0"/>
        <v>0</v>
      </c>
      <c r="F10" s="52">
        <f t="shared" si="1"/>
        <v>0</v>
      </c>
      <c r="I10" s="93">
        <v>0</v>
      </c>
      <c r="J10" s="92">
        <v>0</v>
      </c>
      <c r="M10">
        <f t="shared" si="2"/>
        <v>0</v>
      </c>
      <c r="S10" s="40">
        <v>8</v>
      </c>
      <c r="T10" s="80">
        <v>37</v>
      </c>
      <c r="U10" s="39">
        <v>9486</v>
      </c>
      <c r="V10" s="39">
        <v>2502.9999999999995</v>
      </c>
      <c r="W10" s="39">
        <f t="shared" si="4"/>
        <v>6983</v>
      </c>
      <c r="X10">
        <f>U9-U10</f>
        <v>623</v>
      </c>
      <c r="Y10">
        <f t="shared" si="6"/>
        <v>454.00000000000045</v>
      </c>
      <c r="AJ10" s="40">
        <v>8</v>
      </c>
    </row>
    <row r="11" spans="1:40" x14ac:dyDescent="0.25">
      <c r="S11" s="40">
        <v>9</v>
      </c>
      <c r="T11" s="80">
        <v>38</v>
      </c>
      <c r="U11" s="39">
        <v>0</v>
      </c>
      <c r="V11" s="39">
        <v>0</v>
      </c>
      <c r="W11" s="39">
        <f t="shared" si="4"/>
        <v>0</v>
      </c>
      <c r="AJ11" s="40">
        <v>9</v>
      </c>
      <c r="AK11" s="80">
        <v>38</v>
      </c>
    </row>
    <row r="12" spans="1:40" x14ac:dyDescent="0.25">
      <c r="S12" s="96" t="s">
        <v>69</v>
      </c>
      <c r="T12" s="96"/>
      <c r="U12" s="96"/>
      <c r="V12" s="96"/>
      <c r="W12" s="97">
        <f>AVERAGE(W3:W10)</f>
        <v>7167.625</v>
      </c>
    </row>
    <row r="13" spans="1:40" x14ac:dyDescent="0.25">
      <c r="C13" s="64"/>
      <c r="D13" s="80"/>
      <c r="E13" s="80"/>
      <c r="F13" s="80"/>
      <c r="G13" s="80"/>
      <c r="H13" s="64" t="s">
        <v>117</v>
      </c>
      <c r="I13" s="80">
        <v>30</v>
      </c>
      <c r="J13" s="80">
        <v>31</v>
      </c>
      <c r="K13" s="80">
        <v>32</v>
      </c>
      <c r="L13" s="80">
        <v>33</v>
      </c>
      <c r="M13" s="80">
        <v>34</v>
      </c>
      <c r="N13" s="80">
        <v>35</v>
      </c>
      <c r="O13" s="80">
        <v>36</v>
      </c>
      <c r="P13" s="80">
        <v>37</v>
      </c>
      <c r="Q13" s="80">
        <v>38</v>
      </c>
    </row>
    <row r="14" spans="1:40" x14ac:dyDescent="0.25">
      <c r="C14" s="64"/>
      <c r="D14" s="79"/>
      <c r="E14" s="79"/>
      <c r="F14" s="79"/>
      <c r="G14" s="79"/>
      <c r="H14" s="64" t="s">
        <v>118</v>
      </c>
      <c r="I14" s="92">
        <v>0.12501157407407407</v>
      </c>
      <c r="J14" s="92">
        <v>0.12425925925925926</v>
      </c>
      <c r="K14" s="92">
        <v>0.12354166666666666</v>
      </c>
      <c r="L14" s="92">
        <v>0.12275462962962963</v>
      </c>
      <c r="M14" s="92">
        <v>0.12204861111111109</v>
      </c>
      <c r="N14" s="92">
        <v>0.11987268518518518</v>
      </c>
      <c r="O14" s="92">
        <v>0.11700231481481482</v>
      </c>
      <c r="P14" s="92">
        <v>0.10979166666666668</v>
      </c>
      <c r="Q14" s="92">
        <v>0</v>
      </c>
    </row>
    <row r="15" spans="1:40" ht="26.4" x14ac:dyDescent="0.25">
      <c r="H15" s="64" t="s">
        <v>115</v>
      </c>
      <c r="I15" s="92">
        <v>4.2268518518518511E-2</v>
      </c>
      <c r="J15" s="92">
        <v>4.1550925925925936E-2</v>
      </c>
      <c r="K15" s="92">
        <v>4.0798611111111105E-2</v>
      </c>
      <c r="L15" s="92">
        <v>3.9293981481481471E-2</v>
      </c>
      <c r="M15" s="92">
        <v>3.7858796296296293E-2</v>
      </c>
      <c r="N15" s="92">
        <v>3.5648148148148151E-2</v>
      </c>
      <c r="O15" s="92">
        <v>3.4224537037037039E-2</v>
      </c>
      <c r="P15" s="92">
        <v>2.8969907407407403E-2</v>
      </c>
      <c r="Q15" s="92">
        <v>0</v>
      </c>
    </row>
    <row r="19" spans="8:17" x14ac:dyDescent="0.25">
      <c r="H19" s="64" t="s">
        <v>117</v>
      </c>
      <c r="I19" s="80">
        <v>30</v>
      </c>
      <c r="J19" s="80">
        <v>31</v>
      </c>
      <c r="K19" s="80">
        <v>32</v>
      </c>
      <c r="L19" s="80">
        <v>33</v>
      </c>
      <c r="M19" s="80">
        <v>34</v>
      </c>
      <c r="N19" s="80">
        <v>35</v>
      </c>
      <c r="O19" s="80">
        <v>36</v>
      </c>
      <c r="P19" s="80">
        <v>37</v>
      </c>
      <c r="Q19" s="80">
        <v>38</v>
      </c>
    </row>
    <row r="20" spans="8:17" x14ac:dyDescent="0.25">
      <c r="H20" s="64" t="s">
        <v>118</v>
      </c>
      <c r="I20">
        <v>10801</v>
      </c>
      <c r="J20">
        <v>10736</v>
      </c>
      <c r="K20">
        <v>10674</v>
      </c>
      <c r="L20">
        <v>10606</v>
      </c>
      <c r="M20">
        <v>10544.999999999998</v>
      </c>
      <c r="N20">
        <v>10357</v>
      </c>
      <c r="O20">
        <v>10109</v>
      </c>
      <c r="P20">
        <v>9486</v>
      </c>
      <c r="Q20">
        <v>0</v>
      </c>
    </row>
    <row r="21" spans="8:17" x14ac:dyDescent="0.25">
      <c r="H21" s="64" t="s">
        <v>115</v>
      </c>
      <c r="I21">
        <v>3651.9999999999995</v>
      </c>
      <c r="J21">
        <v>3590.0000000000009</v>
      </c>
      <c r="K21">
        <v>3524.9999999999995</v>
      </c>
      <c r="L21">
        <v>3394.9999999999991</v>
      </c>
      <c r="M21">
        <v>3270.9999999999995</v>
      </c>
      <c r="N21">
        <v>3080.0000000000005</v>
      </c>
      <c r="O21">
        <v>2957</v>
      </c>
      <c r="P21">
        <v>2502.9999999999995</v>
      </c>
      <c r="Q21">
        <v>0</v>
      </c>
    </row>
    <row r="25" spans="8:17" x14ac:dyDescent="0.25">
      <c r="H25" s="64" t="s">
        <v>117</v>
      </c>
      <c r="I25" s="80">
        <v>30</v>
      </c>
      <c r="J25" s="80">
        <v>31</v>
      </c>
      <c r="K25" s="80">
        <v>32</v>
      </c>
      <c r="L25" s="80">
        <v>33</v>
      </c>
      <c r="M25" s="80">
        <v>34</v>
      </c>
      <c r="N25" s="80">
        <v>35</v>
      </c>
      <c r="O25" s="80">
        <v>36</v>
      </c>
      <c r="P25" s="80">
        <v>37</v>
      </c>
      <c r="Q25" s="80">
        <v>38</v>
      </c>
    </row>
    <row r="26" spans="8:17" x14ac:dyDescent="0.25">
      <c r="H26" s="94" t="s">
        <v>119</v>
      </c>
      <c r="I26">
        <f>I20-I21</f>
        <v>7149</v>
      </c>
      <c r="J26">
        <f>J20-J21</f>
        <v>7145.9999999999991</v>
      </c>
      <c r="K26">
        <f>K20-K21</f>
        <v>7149</v>
      </c>
      <c r="L26">
        <f>L20-L21</f>
        <v>7211.0000000000009</v>
      </c>
      <c r="M26">
        <f>M20-M21</f>
        <v>7273.9999999999982</v>
      </c>
      <c r="N26">
        <f>N20-N21</f>
        <v>7277</v>
      </c>
      <c r="O26">
        <f>O20-O21</f>
        <v>7152</v>
      </c>
      <c r="P26">
        <f>P20-P21</f>
        <v>6983</v>
      </c>
      <c r="Q26">
        <f>Q20-Q21</f>
        <v>0</v>
      </c>
    </row>
    <row r="35" spans="1:19" x14ac:dyDescent="0.25">
      <c r="G35" s="64" t="s">
        <v>78</v>
      </c>
      <c r="H35" s="41" t="s">
        <v>22</v>
      </c>
      <c r="I35" s="41" t="s">
        <v>23</v>
      </c>
      <c r="J35" s="41" t="s">
        <v>24</v>
      </c>
      <c r="K35" s="41" t="s">
        <v>25</v>
      </c>
      <c r="L35" s="41" t="s">
        <v>26</v>
      </c>
      <c r="M35" s="41" t="s">
        <v>27</v>
      </c>
      <c r="N35" s="41" t="s">
        <v>28</v>
      </c>
      <c r="O35" s="41" t="s">
        <v>29</v>
      </c>
      <c r="P35" s="41" t="s">
        <v>30</v>
      </c>
      <c r="Q35" s="41" t="s">
        <v>31</v>
      </c>
      <c r="R35" s="41" t="s">
        <v>32</v>
      </c>
      <c r="S35" s="41" t="s">
        <v>33</v>
      </c>
    </row>
    <row r="36" spans="1:19" x14ac:dyDescent="0.25">
      <c r="A36" s="64" t="s">
        <v>45</v>
      </c>
      <c r="B36" s="64" t="s">
        <v>78</v>
      </c>
      <c r="C36" s="64" t="s">
        <v>118</v>
      </c>
      <c r="D36" s="64" t="s">
        <v>87</v>
      </c>
      <c r="E36" s="64" t="s">
        <v>115</v>
      </c>
      <c r="G36" s="64" t="s">
        <v>128</v>
      </c>
      <c r="H36" s="38">
        <v>1</v>
      </c>
      <c r="I36" s="38">
        <v>2</v>
      </c>
      <c r="J36" s="38">
        <v>3</v>
      </c>
      <c r="K36" s="38">
        <v>4</v>
      </c>
      <c r="L36" s="38">
        <v>5</v>
      </c>
      <c r="M36" s="38">
        <v>6</v>
      </c>
      <c r="N36" s="38">
        <v>7</v>
      </c>
      <c r="O36" s="38">
        <v>8</v>
      </c>
      <c r="P36" s="38">
        <v>9</v>
      </c>
      <c r="Q36" s="38">
        <v>10</v>
      </c>
      <c r="R36" s="38">
        <v>11</v>
      </c>
      <c r="S36" s="38">
        <v>12</v>
      </c>
    </row>
    <row r="37" spans="1:19" x14ac:dyDescent="0.25">
      <c r="A37" s="38">
        <v>1</v>
      </c>
      <c r="B37" s="41" t="s">
        <v>22</v>
      </c>
      <c r="C37" s="60">
        <v>37.975000000000001</v>
      </c>
      <c r="D37" s="60">
        <v>38.799999999999997</v>
      </c>
      <c r="E37" s="68">
        <v>38.774999999999999</v>
      </c>
      <c r="G37" s="64" t="s">
        <v>118</v>
      </c>
      <c r="H37" s="60">
        <v>37.975000000000001</v>
      </c>
      <c r="I37" s="60">
        <v>37.975000000000001</v>
      </c>
      <c r="J37" s="60">
        <v>38.125</v>
      </c>
      <c r="K37" s="60">
        <v>38.375</v>
      </c>
      <c r="L37" s="60">
        <v>38.524999999999999</v>
      </c>
      <c r="M37" s="60">
        <v>38.725000000000001</v>
      </c>
      <c r="N37" s="60">
        <v>38.875</v>
      </c>
      <c r="O37" s="60">
        <v>38.875</v>
      </c>
      <c r="P37" s="60">
        <v>38.9</v>
      </c>
      <c r="Q37" s="60">
        <v>38.924999999999997</v>
      </c>
      <c r="R37" s="60">
        <v>39</v>
      </c>
      <c r="S37" s="60">
        <v>38.9</v>
      </c>
    </row>
    <row r="38" spans="1:19" ht="26.4" x14ac:dyDescent="0.25">
      <c r="A38" s="38">
        <v>2</v>
      </c>
      <c r="B38" s="41" t="s">
        <v>23</v>
      </c>
      <c r="C38" s="60">
        <v>37.975000000000001</v>
      </c>
      <c r="D38" s="60">
        <v>38.799999999999997</v>
      </c>
      <c r="E38" s="60">
        <v>38.824999999999996</v>
      </c>
      <c r="G38" s="64" t="s">
        <v>115</v>
      </c>
      <c r="H38" s="68">
        <v>38.774999999999999</v>
      </c>
      <c r="I38" s="60">
        <v>38.824999999999996</v>
      </c>
      <c r="J38" s="60">
        <v>38.799999999999997</v>
      </c>
      <c r="K38" s="60">
        <v>38.950000000000003</v>
      </c>
      <c r="L38" s="60">
        <v>39.150000000000006</v>
      </c>
      <c r="M38" s="60">
        <v>39.274999999999999</v>
      </c>
      <c r="N38" s="60">
        <v>39.4</v>
      </c>
      <c r="O38" s="60">
        <v>39.375</v>
      </c>
      <c r="P38" s="60">
        <v>39.4</v>
      </c>
      <c r="Q38" s="60">
        <v>39.349999999999994</v>
      </c>
      <c r="R38" s="60">
        <v>39.375</v>
      </c>
      <c r="S38" s="60">
        <v>39.324999999999996</v>
      </c>
    </row>
    <row r="39" spans="1:19" x14ac:dyDescent="0.25">
      <c r="A39" s="38">
        <v>3</v>
      </c>
      <c r="B39" s="41" t="s">
        <v>24</v>
      </c>
      <c r="C39" s="60">
        <v>38.125</v>
      </c>
      <c r="D39" s="60">
        <v>38.700000000000003</v>
      </c>
      <c r="E39" s="60">
        <v>38.799999999999997</v>
      </c>
    </row>
    <row r="40" spans="1:19" x14ac:dyDescent="0.25">
      <c r="A40" s="38">
        <v>4</v>
      </c>
      <c r="B40" s="41" t="s">
        <v>25</v>
      </c>
      <c r="C40" s="60">
        <v>38.375</v>
      </c>
      <c r="D40" s="60">
        <v>38.9</v>
      </c>
      <c r="E40" s="60">
        <v>38.950000000000003</v>
      </c>
    </row>
    <row r="41" spans="1:19" x14ac:dyDescent="0.25">
      <c r="A41" s="38">
        <v>5</v>
      </c>
      <c r="B41" s="41" t="s">
        <v>26</v>
      </c>
      <c r="C41" s="60">
        <v>38.524999999999999</v>
      </c>
      <c r="D41" s="60">
        <v>39.1</v>
      </c>
      <c r="E41" s="60">
        <v>39.150000000000006</v>
      </c>
    </row>
    <row r="42" spans="1:19" x14ac:dyDescent="0.25">
      <c r="A42" s="38">
        <v>6</v>
      </c>
      <c r="B42" s="41" t="s">
        <v>27</v>
      </c>
      <c r="C42" s="60">
        <v>38.725000000000001</v>
      </c>
      <c r="D42" s="60">
        <v>39.299999999999997</v>
      </c>
      <c r="E42" s="60">
        <v>39.274999999999999</v>
      </c>
    </row>
    <row r="43" spans="1:19" x14ac:dyDescent="0.25">
      <c r="A43" s="38">
        <v>7</v>
      </c>
      <c r="B43" s="41" t="s">
        <v>28</v>
      </c>
      <c r="C43" s="60">
        <v>38.875</v>
      </c>
      <c r="D43" s="60">
        <v>39.4</v>
      </c>
      <c r="E43" s="60">
        <v>39.4</v>
      </c>
    </row>
    <row r="44" spans="1:19" x14ac:dyDescent="0.25">
      <c r="A44" s="38">
        <v>8</v>
      </c>
      <c r="B44" s="41" t="s">
        <v>29</v>
      </c>
      <c r="C44" s="60">
        <v>38.875</v>
      </c>
      <c r="D44" s="60">
        <v>39.299999999999997</v>
      </c>
      <c r="E44" s="60">
        <v>39.375</v>
      </c>
    </row>
    <row r="45" spans="1:19" x14ac:dyDescent="0.25">
      <c r="A45" s="38">
        <v>9</v>
      </c>
      <c r="B45" s="41" t="s">
        <v>30</v>
      </c>
      <c r="C45" s="60">
        <v>38.9</v>
      </c>
      <c r="D45" s="60">
        <v>39.4</v>
      </c>
      <c r="E45" s="60">
        <v>39.4</v>
      </c>
    </row>
    <row r="46" spans="1:19" x14ac:dyDescent="0.25">
      <c r="A46" s="38">
        <v>10</v>
      </c>
      <c r="B46" s="41" t="s">
        <v>31</v>
      </c>
      <c r="C46" s="60">
        <v>38.924999999999997</v>
      </c>
      <c r="D46" s="60">
        <v>39.299999999999997</v>
      </c>
      <c r="E46" s="60">
        <v>39.349999999999994</v>
      </c>
    </row>
    <row r="47" spans="1:19" x14ac:dyDescent="0.25">
      <c r="A47" s="38">
        <v>11</v>
      </c>
      <c r="B47" s="41" t="s">
        <v>32</v>
      </c>
      <c r="C47" s="60">
        <v>39</v>
      </c>
      <c r="D47" s="60">
        <v>39.4</v>
      </c>
      <c r="E47" s="60">
        <v>39.375</v>
      </c>
    </row>
    <row r="48" spans="1:19" x14ac:dyDescent="0.25">
      <c r="A48" s="38">
        <v>12</v>
      </c>
      <c r="B48" s="41" t="s">
        <v>33</v>
      </c>
      <c r="C48" s="60">
        <v>38.9</v>
      </c>
      <c r="D48" s="60">
        <v>39.4</v>
      </c>
      <c r="E48" s="60">
        <v>39.324999999999996</v>
      </c>
    </row>
    <row r="57" spans="3:19" x14ac:dyDescent="0.25">
      <c r="G57" s="64" t="s">
        <v>128</v>
      </c>
      <c r="H57" s="38">
        <v>1</v>
      </c>
      <c r="I57" s="38">
        <v>2</v>
      </c>
      <c r="J57" s="38">
        <v>3</v>
      </c>
      <c r="K57" s="38">
        <v>4</v>
      </c>
      <c r="L57" s="38">
        <v>5</v>
      </c>
      <c r="M57" s="38">
        <v>6</v>
      </c>
      <c r="N57" s="38">
        <v>7</v>
      </c>
      <c r="O57" s="38">
        <v>8</v>
      </c>
      <c r="P57" s="38">
        <v>9</v>
      </c>
      <c r="Q57" s="38">
        <v>10</v>
      </c>
      <c r="R57" s="38">
        <v>11</v>
      </c>
      <c r="S57" s="38">
        <v>12</v>
      </c>
    </row>
    <row r="58" spans="3:19" x14ac:dyDescent="0.25">
      <c r="G58" s="64" t="s">
        <v>118</v>
      </c>
      <c r="H58" s="81">
        <v>99.934210526315795</v>
      </c>
      <c r="I58" s="81">
        <v>99.934210526315795</v>
      </c>
      <c r="J58" s="81">
        <v>99.671052631578945</v>
      </c>
      <c r="K58" s="81">
        <v>99.013157894736835</v>
      </c>
      <c r="L58" s="81">
        <v>98.618421052631589</v>
      </c>
      <c r="M58" s="81">
        <v>98.09210526315789</v>
      </c>
      <c r="N58" s="81">
        <v>97.69736842105263</v>
      </c>
      <c r="O58" s="81">
        <v>97.69736842105263</v>
      </c>
      <c r="P58" s="81">
        <v>97.631578947368425</v>
      </c>
      <c r="Q58" s="81">
        <v>97.56578947368422</v>
      </c>
      <c r="R58" s="81">
        <v>97.368421052631575</v>
      </c>
      <c r="S58" s="81">
        <v>97.631578947368425</v>
      </c>
    </row>
    <row r="59" spans="3:19" ht="26.4" x14ac:dyDescent="0.25">
      <c r="G59" s="64" t="s">
        <v>115</v>
      </c>
      <c r="H59" s="68">
        <v>97.96052631578948</v>
      </c>
      <c r="I59" s="81">
        <v>97.828947368421069</v>
      </c>
      <c r="J59" s="81">
        <v>97.894736842105274</v>
      </c>
      <c r="K59" s="81">
        <v>97.499999999999986</v>
      </c>
      <c r="L59" s="81">
        <v>96.973684210526301</v>
      </c>
      <c r="M59" s="81">
        <v>96.64473684210526</v>
      </c>
      <c r="N59" s="81">
        <v>96.31578947368422</v>
      </c>
      <c r="O59" s="81">
        <v>96.381578947368425</v>
      </c>
      <c r="P59" s="81">
        <v>96.31578947368422</v>
      </c>
      <c r="Q59" s="81">
        <v>96.447368421052644</v>
      </c>
      <c r="R59" s="81">
        <v>96.381578947368425</v>
      </c>
      <c r="S59" s="81">
        <v>96.51315789473685</v>
      </c>
    </row>
    <row r="62" spans="3:19" x14ac:dyDescent="0.25">
      <c r="C62" s="68">
        <v>97.96052631578948</v>
      </c>
      <c r="E62" s="81">
        <v>99.934210526315795</v>
      </c>
    </row>
    <row r="63" spans="3:19" x14ac:dyDescent="0.25">
      <c r="C63" s="81">
        <v>97.828947368421069</v>
      </c>
      <c r="E63" s="81">
        <v>99.934210526315795</v>
      </c>
    </row>
    <row r="64" spans="3:19" x14ac:dyDescent="0.25">
      <c r="C64" s="81">
        <v>97.894736842105274</v>
      </c>
      <c r="E64" s="81">
        <v>99.671052631578945</v>
      </c>
    </row>
    <row r="65" spans="3:5" x14ac:dyDescent="0.25">
      <c r="C65" s="81">
        <v>97.499999999999986</v>
      </c>
      <c r="E65" s="81">
        <v>99.013157894736835</v>
      </c>
    </row>
    <row r="66" spans="3:5" x14ac:dyDescent="0.25">
      <c r="C66" s="81">
        <v>96.973684210526301</v>
      </c>
      <c r="E66" s="81">
        <v>98.618421052631589</v>
      </c>
    </row>
    <row r="67" spans="3:5" x14ac:dyDescent="0.25">
      <c r="C67" s="81">
        <v>96.64473684210526</v>
      </c>
      <c r="E67" s="81">
        <v>98.09210526315789</v>
      </c>
    </row>
    <row r="68" spans="3:5" x14ac:dyDescent="0.25">
      <c r="C68" s="81">
        <v>96.31578947368422</v>
      </c>
      <c r="E68" s="81">
        <v>97.69736842105263</v>
      </c>
    </row>
    <row r="69" spans="3:5" x14ac:dyDescent="0.25">
      <c r="C69" s="81">
        <v>96.381578947368425</v>
      </c>
      <c r="E69" s="81">
        <v>97.69736842105263</v>
      </c>
    </row>
    <row r="70" spans="3:5" x14ac:dyDescent="0.25">
      <c r="C70" s="81">
        <v>96.31578947368422</v>
      </c>
      <c r="E70" s="81">
        <v>97.631578947368425</v>
      </c>
    </row>
    <row r="71" spans="3:5" x14ac:dyDescent="0.25">
      <c r="C71" s="81">
        <v>96.447368421052644</v>
      </c>
      <c r="E71" s="81">
        <v>97.56578947368422</v>
      </c>
    </row>
    <row r="72" spans="3:5" x14ac:dyDescent="0.25">
      <c r="C72" s="81">
        <v>96.381578947368425</v>
      </c>
      <c r="E72" s="81">
        <v>97.368421052631575</v>
      </c>
    </row>
    <row r="73" spans="3:5" x14ac:dyDescent="0.25">
      <c r="C73" s="81">
        <v>96.51315789473685</v>
      </c>
      <c r="E73" s="81">
        <v>97.631578947368425</v>
      </c>
    </row>
  </sheetData>
  <mergeCells count="1">
    <mergeCell ref="S12:V12"/>
  </mergeCells>
  <dataValidations count="2">
    <dataValidation type="custom" allowBlank="1" showDropDown="1" sqref="C2:C10 E2:E10 D13:G14 I13:Q13 I19:Q19 I25:Q25 T3:T11 AK3:AK9 AK11 E37 H38 C62 H59" xr:uid="{0096A525-EDD9-42AC-AA62-D34D06EBC6B6}">
      <formula1>AND(ISNUMBER(C2),(NOT(OR(NOT(ISERROR(DATEVALUE(C2))), AND(ISNUMBER(C2), LEFT(CELL("format", C2))="D")))))</formula1>
    </dataValidation>
    <dataValidation type="custom" allowBlank="1" showDropDown="1" sqref="B2:B10 D2:D10" xr:uid="{88ACE8EC-C0A0-4AC3-89B2-6D40C7001880}">
      <formula1>OR(TIMEVALUE(TEXT(B2, "hh:mm:ss"))=B2, AND(ISNUMBER(B2), LEFT(CELL("format", B2))="D"))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sugeno</vt:lpstr>
      <vt:lpstr>Tsukamoto</vt:lpstr>
      <vt:lpstr>Rules</vt:lpstr>
      <vt:lpstr>Kalibrasi</vt:lpstr>
      <vt:lpstr>Results</vt:lpstr>
      <vt:lpstr>Variable Fuzzy</vt:lpstr>
      <vt:lpstr>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Juju Juhaeriyah</dc:creator>
  <cp:lastModifiedBy>Juju Juhaeriyah</cp:lastModifiedBy>
  <dcterms:created xsi:type="dcterms:W3CDTF">2025-07-14T13:56:30Z</dcterms:created>
  <dcterms:modified xsi:type="dcterms:W3CDTF">2025-07-20T07:07:40Z</dcterms:modified>
</cp:coreProperties>
</file>